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2090" windowHeight="5760" activeTab="1"/>
  </bookViews>
  <sheets>
    <sheet name="Справка" sheetId="1" r:id="rId1"/>
    <sheet name="Имущество" sheetId="2" r:id="rId2"/>
  </sheets>
  <definedNames/>
  <calcPr fullCalcOnLoad="1"/>
</workbook>
</file>

<file path=xl/sharedStrings.xml><?xml version="1.0" encoding="utf-8"?>
<sst xmlns="http://schemas.openxmlformats.org/spreadsheetml/2006/main" count="685" uniqueCount="377">
  <si>
    <t>Кабинет Технологии сборки, монтажа и ремонта электрооборудования</t>
  </si>
  <si>
    <t>Компьютер Intel S-775 Dual Core (2010), принтер Canon LBR-1120 (2003), телевизор 42"LG 42PQ200R (2010), шкаф со стеклом (2007), шкаф плательный (2007)</t>
  </si>
  <si>
    <t>Подвальные помещения</t>
  </si>
  <si>
    <t>Мебель офисная, компьютер, стелажи, шкаф металлический 2шт</t>
  </si>
  <si>
    <t>Видеокамера Sony DCR-R100E (2007), видеомагнитофон (2004), магнитола LG 580 (2000), телевизор LED T78049 Sumsung UE32EH5007K (2012), цифровой фотоаппарат (Sumsung ST 95 5*Zoom) (2011), стенка (2005), тумба (2009) 2шт</t>
  </si>
  <si>
    <t>Доска ДА-32 М трехэлементная (2005), интерактивная доска UB-T780-G, многофункциональное устройство Epson Stulus T210 принтер/сканер/копир (2009), персональный компьютер в комплектации (2010), проектор Toshiba (2007), стол (2009), шкаф - 3шт, тумба (2009), столы 15шт, стулья 30шт</t>
  </si>
  <si>
    <t>Доска интерактивная Trace, комплект аудиторной мебели (парты,стулья) (2006), мобильный ПК Asev, проектор Epson, шкаф 5 секций, доска одноэлем.</t>
  </si>
  <si>
    <t>Компьютер NewLine Bravo (2008) 11шт, компьютер MD Athlon 64 X2 4400 2шт, ноутбук Asus K 501J (2010), телевизор плазменный "42LG (2010), шкаф для одежды (2008), шкаф для одежды (2009), шкаф под документы (2008), тумба подкатная (2008), доска одноэлементная д/фломастера (2009), стол 12шт, кресла 12шт</t>
  </si>
  <si>
    <t>Компьютер NewLine Bravo (2007) 10шт, компьютер NewLine Bravo (2008) 1шт, компьютер MD Athlon 64 X2 4400 2шт, телевизор плазменный  Sumsung 43" (2012), доска поворотная передвижная д/фламастера (2009), стол угловой с подставкой под системный блок (2008), шкаф (2005), шкаф под документы, тумбочка (2009), стол 12шт, кресла 12шт</t>
  </si>
  <si>
    <t>Производственная мастерская по металлообработке</t>
  </si>
  <si>
    <t>Кузница</t>
  </si>
  <si>
    <t>Электрощитовая</t>
  </si>
  <si>
    <t>Мастерская слесарей КИПиА</t>
  </si>
  <si>
    <t>Вытяжная вентиляционная камера</t>
  </si>
  <si>
    <t>Электромонтажная мастерская</t>
  </si>
  <si>
    <t>Методический кабинет мастеров производственного обучения</t>
  </si>
  <si>
    <t>Инструментальный склад</t>
  </si>
  <si>
    <t>Приточная вентиляциорнная камера</t>
  </si>
  <si>
    <t>Кабинет старшего мастера</t>
  </si>
  <si>
    <t>Склад расходных материалов</t>
  </si>
  <si>
    <t>Кабинет ОТ и ПБ</t>
  </si>
  <si>
    <t xml:space="preserve">III </t>
  </si>
  <si>
    <t>I,II</t>
  </si>
  <si>
    <t>г.Северск, ул.Строителей, 25, стр 2</t>
  </si>
  <si>
    <t>г.Северск, ул.Строителей, 25, стр.1</t>
  </si>
  <si>
    <t>Подсобное помещение</t>
  </si>
  <si>
    <t>Лестница</t>
  </si>
  <si>
    <t>1, 5, 6, 11, 12, 17, 18, 19, 20, 21, 27, 28, 29, 30, 31</t>
  </si>
  <si>
    <t>1, 7, 11, 12, 23</t>
  </si>
  <si>
    <t>1, 2, 7, 8, 18, 19, 20, 22, 44, 40, 41, 46, 47, 50, 51, 52, 53, 54, 55, 56, 57, 58, 59, 60, 61, 62, 63</t>
  </si>
  <si>
    <t>Сев.ф-л ОГУП"ТОЦТИ" 16.10.2007</t>
  </si>
  <si>
    <t xml:space="preserve">Учебный корпус № 1 </t>
  </si>
  <si>
    <t>Этаж</t>
  </si>
  <si>
    <t>Номер помещения в нумерации учреждения</t>
  </si>
  <si>
    <t>Номер помещения по тех. паспорту</t>
  </si>
  <si>
    <t>Площадь</t>
  </si>
  <si>
    <t>Вместимость (человек)</t>
  </si>
  <si>
    <t>Тип (основное назначение)</t>
  </si>
  <si>
    <t>Что располагается</t>
  </si>
  <si>
    <t>Основное оборудование, расположенное в помещении и год его производства (изготовления)</t>
  </si>
  <si>
    <t>Офисное</t>
  </si>
  <si>
    <t>Учебный кабинет</t>
  </si>
  <si>
    <t>Коридор</t>
  </si>
  <si>
    <t>Всего</t>
  </si>
  <si>
    <t>г.Северск, ул.Крупской, 17</t>
  </si>
  <si>
    <t>Учебный корпус №2</t>
  </si>
  <si>
    <t>г.Северск, ул.Строителей, 25</t>
  </si>
  <si>
    <t>Конфенцзал</t>
  </si>
  <si>
    <t>Спортзал</t>
  </si>
  <si>
    <t>Кабинет организации производства и технологии приготовления пищи</t>
  </si>
  <si>
    <t>Кабинет юридических дисциплин</t>
  </si>
  <si>
    <t>Кабинет русского языка и культуры речи</t>
  </si>
  <si>
    <t>Кабинет иностранного языка</t>
  </si>
  <si>
    <t>105 А</t>
  </si>
  <si>
    <t>Кабинет технологии кулинарного производства</t>
  </si>
  <si>
    <t>Мебель офисная, компьютер, принтер, копировальный аппарат</t>
  </si>
  <si>
    <t>Лаборатория технологии приготовления пищи, контроля качества</t>
  </si>
  <si>
    <t>203 А</t>
  </si>
  <si>
    <t>Служебное помещение (серверная)</t>
  </si>
  <si>
    <t>Мебель офисная, компьютер, принтер, МФУ, сейф</t>
  </si>
  <si>
    <t>Мебель офисная, компьютер, МФУ</t>
  </si>
  <si>
    <t>Стенды пожарной сигнализации (2007) 6 шт, верстак одноместный слесарный с поворотными тисками 100-120мм, станок точильный двухсторонний, станок сверлильный,  испытательные стенды 12шт, столы ученические 6шт, стулья ученические 12шт, доска одноэлементная</t>
  </si>
  <si>
    <t>Актовый зал</t>
  </si>
  <si>
    <t>Медицинский кабинет</t>
  </si>
  <si>
    <t>Наименование учреждения, подготовившего техпаспорт и дата его подготовки</t>
  </si>
  <si>
    <t>Мебель офисная, компьютер 2шт, принтер, сейф, МФУ (2013)</t>
  </si>
  <si>
    <t>гараж</t>
  </si>
  <si>
    <t>Спортивный зал</t>
  </si>
  <si>
    <t>Бухгалтерия</t>
  </si>
  <si>
    <t>Гл.бухгалтер</t>
  </si>
  <si>
    <t>Буфет</t>
  </si>
  <si>
    <t>103 А</t>
  </si>
  <si>
    <t>Архив</t>
  </si>
  <si>
    <t>12, 13, 14, 15, 16, 17</t>
  </si>
  <si>
    <t>Вахта</t>
  </si>
  <si>
    <t>Отдел кадров</t>
  </si>
  <si>
    <t>26, 27, 28, 29, 30, 31, 32</t>
  </si>
  <si>
    <t>9, 10</t>
  </si>
  <si>
    <t>Преподавательская</t>
  </si>
  <si>
    <t>32, 33</t>
  </si>
  <si>
    <t>Склад</t>
  </si>
  <si>
    <t>25, 26</t>
  </si>
  <si>
    <t>17, 18, 19</t>
  </si>
  <si>
    <t>303 А</t>
  </si>
  <si>
    <t>5, 6</t>
  </si>
  <si>
    <t>Служебное помещение</t>
  </si>
  <si>
    <t>307 А</t>
  </si>
  <si>
    <t>307 Б</t>
  </si>
  <si>
    <t>27, 28</t>
  </si>
  <si>
    <t>Инновационный методический центр</t>
  </si>
  <si>
    <t>Электроремонтная мастерская</t>
  </si>
  <si>
    <t>6;7</t>
  </si>
  <si>
    <t>57;56</t>
  </si>
  <si>
    <t>42;43</t>
  </si>
  <si>
    <t>26-30,35-41</t>
  </si>
  <si>
    <t>Столовая</t>
  </si>
  <si>
    <t>114а</t>
  </si>
  <si>
    <t>114б</t>
  </si>
  <si>
    <t>Подсобное помещение АХЧ</t>
  </si>
  <si>
    <t>22;23</t>
  </si>
  <si>
    <t>II,III,IV,V,X,XIII,XIV</t>
  </si>
  <si>
    <t>IX,XI</t>
  </si>
  <si>
    <t>I,XII,VIII</t>
  </si>
  <si>
    <t>VI,VII,12,13,14,15,16,20,18,19,17,35,36,30</t>
  </si>
  <si>
    <t>7;8</t>
  </si>
  <si>
    <t>5;6</t>
  </si>
  <si>
    <t>Библиотека</t>
  </si>
  <si>
    <t>202а</t>
  </si>
  <si>
    <t>II</t>
  </si>
  <si>
    <t>Библиотечный фонд</t>
  </si>
  <si>
    <t>2;3</t>
  </si>
  <si>
    <t>Кабинет администрации</t>
  </si>
  <si>
    <t>28;27</t>
  </si>
  <si>
    <t>21;19</t>
  </si>
  <si>
    <t>Социально-психологическая служба</t>
  </si>
  <si>
    <t>15;16</t>
  </si>
  <si>
    <t>Кондиционер Mitsubishi Elechric в сборе (2002), стул ИЗО-3 на раме на 234 посадочных мест (2007), тумба кафедральная (2007), штора из ткани "Линда"(2009) 10шт, стол рабочий (2007) 2шт, Акустическая система EVM CS-2153 (2007) 2шт, Плазменная панель 42" Panasonik TC-42p1 003 (2001), микрофоны (2007) 7шт, усилитель (2007) 2шт, микшер (2007), микрофонные стойки (2007) 3шт.</t>
  </si>
  <si>
    <t>Асинхронный двигатель с короткозамкнутым ротором АДКР1-С-К (2007), Асинхронный двигатель с фазным ротором АДФР1-С-К (2007), Двиггатель постоянного тока с независимым возбуждением ДПТНВ1-Н-К (2007), Двигатель постоянного тока с последовательным возбуждением ДПТПВ1-Н-К (2007), Электрический привод (ЭР1-Н-К) (2007)</t>
  </si>
  <si>
    <t>13;14</t>
  </si>
  <si>
    <t>11;12</t>
  </si>
  <si>
    <t>III,V,VI,VIII</t>
  </si>
  <si>
    <t>37;38</t>
  </si>
  <si>
    <t>I,VII</t>
  </si>
  <si>
    <t>Выставка технического творчества</t>
  </si>
  <si>
    <t>33;34</t>
  </si>
  <si>
    <t>26;27;28;30</t>
  </si>
  <si>
    <t>Кабинет информатики и информационных технологий</t>
  </si>
  <si>
    <t>22;IX</t>
  </si>
  <si>
    <t>21;20</t>
  </si>
  <si>
    <t>34, 35, 36, 37</t>
  </si>
  <si>
    <t>Коридор, лестницы, тамбур, туалеты</t>
  </si>
  <si>
    <t>Гардероб</t>
  </si>
  <si>
    <t>принтер/ копир/ сканер (2007), ноутбук Acer Extensa 5220 15.4 (2007), стол комп. Поз.9 (2000), шкаф системы Командор (2000)</t>
  </si>
  <si>
    <t>14;13</t>
  </si>
  <si>
    <t>IV,II,V,VI,</t>
  </si>
  <si>
    <t>38;39</t>
  </si>
  <si>
    <t>1-26;I-XII</t>
  </si>
  <si>
    <t>Кабинет начальника ХО</t>
  </si>
  <si>
    <t>Касса</t>
  </si>
  <si>
    <t>Вспомогательное</t>
  </si>
  <si>
    <t>Кабинет заведующей столовой</t>
  </si>
  <si>
    <t>Туалет мужской</t>
  </si>
  <si>
    <t>Лестницы</t>
  </si>
  <si>
    <t>Тамбур</t>
  </si>
  <si>
    <t>Подсобные помещения</t>
  </si>
  <si>
    <t>Туалет служебный</t>
  </si>
  <si>
    <t>Туалет женский</t>
  </si>
  <si>
    <t>Лоджии</t>
  </si>
  <si>
    <t>Кабинет преподавателя</t>
  </si>
  <si>
    <t>I, 1, 7, 2, 3, 5, 6, 8, 9, 4, 12, 13, 10, 11, I, II, III, V, II, IV, II, III, I, IV, 1, 2, 5, 6, 7</t>
  </si>
  <si>
    <t>Информационная справка (по данным технического паспорта)</t>
  </si>
  <si>
    <t>Наименование учреждения</t>
  </si>
  <si>
    <t>Адрес здания</t>
  </si>
  <si>
    <t>Площадь здания всего</t>
  </si>
  <si>
    <t>Площадь учебно-лабораторных помещений</t>
  </si>
  <si>
    <t>Площадь офисных помещений (кабинетов)</t>
  </si>
  <si>
    <t>Площадь вспомогательных помещений</t>
  </si>
  <si>
    <t>ОГБОУ СПО "Северский промышленный колледж" г. Северск</t>
  </si>
  <si>
    <t>Том.ф-л ФГУП"Ростехинвентаризация"Северское отд.31.07.2007</t>
  </si>
  <si>
    <t>Сев.ф-л ОГУП"ТОЦТИ" 13.11.2006</t>
  </si>
  <si>
    <t>Сев.ф-л ОГУП"ТОЦТИ" 09.10.2006</t>
  </si>
  <si>
    <t>Сев.ф-л ОГУП"ТОЦТИ" 04.10.2006</t>
  </si>
  <si>
    <t>ИТОГО:</t>
  </si>
  <si>
    <t>Кабинет информатики и инофрмационных технологий</t>
  </si>
  <si>
    <t>Стол (2002) 15шт, кресло (2007) 15шт, компьютер (2007) - 10шт, меловая доска (2007), телевизор LQ, огнетушитель ОП4(3)</t>
  </si>
  <si>
    <t>Стол (2002) 15шт, кресло (2007) 15шт, компьютер (2007) 10шт, телевизор Samsung 32" (2007), меловая доска (2007), увлажнитель воздуха</t>
  </si>
  <si>
    <t>Центр развития дополнительного образования и профессиональной ориентации</t>
  </si>
  <si>
    <t>Мебель офисная (2007), процессор 3шт, монитор 4шт, принтер 2шт, холодильник, сейф 2шт, кондиционер, МФУ 1шт, микроволновая печь</t>
  </si>
  <si>
    <t>Мебель офисная (2007), компьютер 1шт, сейф, МФУ 1шт</t>
  </si>
  <si>
    <t>Мебель офисная (2004), компьютер 1шт, МФУ 1шт.</t>
  </si>
  <si>
    <t>Шкаф для одежды с антресоллью (2006) 2шт, стол компьютерный для преподавателя (2007), стеллажи (2000) 3шт, компьютер (2005), спортивная скамейка (2002)</t>
  </si>
  <si>
    <t>Автоматическое звонков.устройство, стол, кресло, огнетушитель, система видеонаблюдения (2013)</t>
  </si>
  <si>
    <t>Кабинет математических дисциплин</t>
  </si>
  <si>
    <t>Мебель офисная (2007), компьютер 4шт, принтер 2шт, МФУ, сканер, кондиционер, ноутбук 2шт, проектор 2шт</t>
  </si>
  <si>
    <t>Мебель офисная (2007), компьютер 4шт, компьютер (2013), принтер 2шт, МФУ (2013), микроволновая печь, холодильник, кулер</t>
  </si>
  <si>
    <t>Мебель офисная (2007), компьютер 2шт, принтер 3шт, МФУ, сейф</t>
  </si>
  <si>
    <t>Кабинет химии</t>
  </si>
  <si>
    <t xml:space="preserve">Кабинет директора, приёмная </t>
  </si>
  <si>
    <t>Кабинет социально-психологических дисциплин</t>
  </si>
  <si>
    <t>Кабинет природопользования</t>
  </si>
  <si>
    <t>Кабинет экономики и менеджмента</t>
  </si>
  <si>
    <t xml:space="preserve">Кабинет русского языка и литературы </t>
  </si>
  <si>
    <t>Компьютер 1шт, принтер 1шт, светильник, принтер, офисная мебель, сейф металлический, доска меловая</t>
  </si>
  <si>
    <t>Мебель офисная, компьютер 2шт</t>
  </si>
  <si>
    <t>Кабинет физики и астрономии</t>
  </si>
  <si>
    <t xml:space="preserve"> </t>
  </si>
  <si>
    <t xml:space="preserve">Комплект школьника (2000) 18шт, стулья 36шт, огнетушитель (2000), мебель офисная (2007), кресло "Престиж " (2007), телевизор LG (2007), принтер Canon, шкафы с демонстрационным оборудованием </t>
  </si>
  <si>
    <t>Лаборатория электротехники и электроники</t>
  </si>
  <si>
    <t>Стол рабочий (2007) 15шт, стол компьютерный (2007) 5шт, кресло "Престиж" (2007) 10шт, огнетушитель ОП-4(3) (2000г), мебель офисная (2007), Модель "Электротехника и основы электроники Э0Э1-Н-К" (2007) 10шт, Модель "Электрические цепи и основы электроники ЭЦ0Э1-Н-Р" (2007) 4шт, Компьютер (2002) 5шт, стул ИЗО 8шт</t>
  </si>
  <si>
    <t xml:space="preserve">Лаборатория электротехнических машин </t>
  </si>
  <si>
    <t>Комплект мебели ученической (2000) 15шт, мебель офисная (2007), кресло "Престиж" 6шт, стул ИЗО 6шт, огнетушитель ОП4(3), Стенды: Электроэнергетикка ЭЭ2-Б-С-К 4шт, Релейная защита и автоматика в системах электроснабжения РЗА СЭС1-Н-Р 1шт, Электрические аппараты ЭА-1-СР 2шт, Электроэнергетика; релейная защита ЭЭ1-РЗ-С-К 2шт,Электроэнергетика-автоматика ЭЭ1-СНЗА-С-К 4шт, Трёхфазная трансформаторная группа 1шт</t>
  </si>
  <si>
    <t>Кабинет истории и общественных наук</t>
  </si>
  <si>
    <t>Мебель офисная (2007), компьютер 2шт, МФУ (2007), принтер 2шт, сейф 3шт, кулер, ноутбук, кондиционер, шредер</t>
  </si>
  <si>
    <t>Учебный отдел (планирования и мониторинга учебного отделения)</t>
  </si>
  <si>
    <t>Стол рабочий (2007) 8шт, кресло Престиж (2007) 10шт, стул ИЗО 5шт, шкаф для документов (2007) 2шт, стол компьютерный (2007) 6шт, огнетушитель ОП-4(3) (2000г), Автоматизированные лабораторные установки: для исследования магнитомягких материалов, для исследования полупроводниковых материалов, для исследования проводников, для исследования сегнетоэлектриков 2 (2007), Модель RLC-метр (для МВ-004) (2007), Лабораторные стенды: "Изучение диэлектрической проницаемости и диэлектрических потерь в твердых диэлектриках", "Изучение удельных электрических сопротивлений твердых диэлектриков (МВ003) (2007), Модель "Изучение электрической прочности диэлектриков (МВ002)" (2007), Модель "Электрические машины ЭМ1-Н-Р" (2007) 5шт, Однофазный трехфазный трансформатор ОТТ1-С-К (2007), Модель "Электрические машины (ЭМ1-С-Р)" (2007), Трехфазный синхронный генератор ТСП-К (2007),</t>
  </si>
  <si>
    <t>А/м (автобус на 6 мест), ГАЗ - 32213 автомобиль (2009) 13 мест, Автомобиль бортовой ГАЗ-5312 (1990) , Автомобиль ГАЗ-32213 (2010)</t>
  </si>
  <si>
    <t>Материально-техническая база ОГБПОУ "Северский промышленный колледж"</t>
  </si>
  <si>
    <t>Кабинет охраны труда</t>
  </si>
  <si>
    <t>Персональный компьютер в сборе(2009), телевизор плазменный LG "42 (2010), доска классная ДК 14з, стол угловой, столы 15шт, стулья 30шт</t>
  </si>
  <si>
    <t>Швейная мастерская</t>
  </si>
  <si>
    <t>Доска аудит.3-х эл/зел (2006), стол с подставкой под системный блок (2008), стол для раскроя, доска гладильная 2шт, эл.утюг 3шт, швейная машина VAMATA 3 шт, швейная машина VAMATA FY 1шт, швейная машина 1022 класса 9 шт, машина оверлог 51 класса 2шт, машина петельная 25 класса, машина зигзаг 26 класса, подшивочная машина, зеркало 2шт, манекен 2шт, отпариватель Rolson, стулья 17шт, столы 14шт, шкафы 4шт, персональный компьютер в сборе телевизор</t>
  </si>
  <si>
    <t>Инженер по Охране труда </t>
  </si>
  <si>
    <t>Гардероб 2-х дверный, гардероб 1-дверный, стол эргоном. Левый, шкаф 5 секций, стеллаж для книг, шкаф под документы. Персональный компьютер в сборе , мфу</t>
  </si>
  <si>
    <t>Стол угловой с подставкой под сист.блок (2008), шкаф (2010), шкаф для документов (2010), стеллаж (2009), стеллаж (2007), компьютер NewLine Bravo (2007)</t>
  </si>
  <si>
    <t>стол журнальный (2009), стол письменный (2009), стол угловой (2010), шкаф под документы (2009)</t>
  </si>
  <si>
    <t>Начальник отдела по безопасности и порядка</t>
  </si>
  <si>
    <t xml:space="preserve">Шкаф для документов (2009), шкаф для одежды (2009),стол угловой с подставкой под системный блок (2009), персональны компьютер в сборе  NewLine Bravo (2008), МФУ Sumsung SCX-4220 (2010) </t>
  </si>
  <si>
    <t>Система видеонаблюдения, система оповещения, система видеонаблюдения</t>
  </si>
  <si>
    <t>Стол письменный, стол письменный орех1-103, стеллаж для книг 3шт, стол рабочий 2шт, стол письменный 4 шт,</t>
  </si>
  <si>
    <t>Вешалка металлическая 2 шт</t>
  </si>
  <si>
    <t>(лаборатория приготовления пищи)</t>
  </si>
  <si>
    <t>Рециркулятор Антибакт (2011), морозильная камера Liebherr (2008), ванна моечная 2х секционная ВМО2/430 (2011), картофелечистка МОК 300 (2006), мармит 1х блюд ПМЭС-70-К (2005), мармит "х блюд ЭМК-70К (2005), машина посудомоечная МПК (2014) мясорубка МИМ-300 (2007), овощерезка ГАММА-5А (2007), прилавок для столовых приборов ПСП-70К (2005), прилавок холод откр ПВВ(Н)-70К (2005), весы электронные МИДЛ-Т (15 кг) (2007), кипятильник КЭНД-100 с подставкой (2008), универсальная кухонная машина УКМ-0,3 (2007), насадки к УКМ (2007) 3шт, плита электрическая ЭП-6П (2007) 2шт, сковорода электрическая СЭЧ-0,45 (2008), ванна моечная (2007), тележка сервировочная (2007), шкаф холодильный Шх-0,5, холодильник «Бирюса»2шт, Шкаф холодильный Капри0,7, весы электронные МИДЛ(5 кг)</t>
  </si>
  <si>
    <t>Комплект мебели для столовой (2005), принтер HP Laser (2009), персональный компьютер в сборе NewLine Arena (2005)</t>
  </si>
  <si>
    <t>Служебный туалет</t>
  </si>
  <si>
    <t xml:space="preserve">Кабинет профессиональных дисциплин технического профиля </t>
  </si>
  <si>
    <t>Доска 3-х эл/зел (2006), столы ученические 15шт, стулья 30шт, компьютер, проектор</t>
  </si>
  <si>
    <t>Компьютер NEQ Line Brayo (2003), +персональный компьютер в сборе (5шт.), музыкальный центр (2004), МФУ Xerox Phaser 3100MFP S, телевизор LG 32LD420 (2010), телевизор LSD 16**9, стеллаж (2006) 6шт, стеллаж двухсторон.4шт, стеллаж односторон 10 шт, шкаф (2006) 2шт, стол угловой, стол-тумба, стол-барьер, стол письмен. 12 шт</t>
  </si>
  <si>
    <t>11 библиотечных стеллажей </t>
  </si>
  <si>
    <t>Музей истории СПК</t>
  </si>
  <si>
    <t>Кабинет инженерной графики</t>
  </si>
  <si>
    <t>Доска ДА-32 трехэлем.(2007), ноутбук Acer Extensa 5220 15.4 (2007), принтер лазерный HP LJ10005 (2009), телевизор плазменный 42"LG 42 (2010), плакатница (2009), шкаф (2009),  шкаф (2007), шкаф для одежды (2008), шкаф со стеклом (2008), тумба подкатная (2008), парта одномест.28 шт, стулья 30шт</t>
  </si>
  <si>
    <t>Фондовое хранилище музея </t>
  </si>
  <si>
    <t>206 а</t>
  </si>
  <si>
    <t>Компьютер ,кресло Орион (2010), стол для заседания (2010),стол письмен 18о (2010), тумба универсальная Танго (2010), шкаф высокий со стеклом (2010) - 2шт, шкаф низкий Танго (2010), элемент приставной Танго (2010), тумба выкатная Танго (2010), тумба универсальная Танго (2010)</t>
  </si>
  <si>
    <t>206 б</t>
  </si>
  <si>
    <t>Начальник  отделения профессионального цикла</t>
  </si>
  <si>
    <t xml:space="preserve"> Персональный компьютер в сборе, комплект мебели (2006), комплект офисной мебели (2005),  комплект мебели (2006), кресло руководителя Managar (1999), ,</t>
  </si>
  <si>
    <t>206в</t>
  </si>
  <si>
    <t>34:IV</t>
  </si>
  <si>
    <t>Менеджер отделения профессионального цикла</t>
  </si>
  <si>
    <t>Персональный компьютер в сборе, Компьютер ,стенка купе (2004), шкаф (2007), шкаф для документов (2007), тумба подкатная (2007), стол секретаря</t>
  </si>
  <si>
    <t>Кабинет технической механики и спецдисциплин</t>
  </si>
  <si>
    <t>Доска ДА-32 трехэлем. (2007), ноутбук Asus K52F (2011),компьютер, стол с подставкой под сис. блок (2009), телевизор плазменный Sumsung 43"(2012), стол 16шт, стулья 32шт, шкафы 5шт,</t>
  </si>
  <si>
    <t>Кабинет электротехнических дисциплин</t>
  </si>
  <si>
    <t>Персональный компьютер в сборе, телевизор                                                                                                                                                                                                                               стеллаж для тетради (2006), стол письменный (2006), шкаф купе "Командор" (2006), шкаф приборный (2007) 2шт, столы учен 15шт, стулья 30шт</t>
  </si>
  <si>
    <t xml:space="preserve">Лаборатория электротехнических дисциплин </t>
  </si>
  <si>
    <t>Стол компьютерный 7 шт, стол 4шт,стулья 10 шт, стенды, оборудование, компьютеры в сборе</t>
  </si>
  <si>
    <t>Лаборатория измерительной техники</t>
  </si>
  <si>
    <t>Доска ДА-34 трехэлем (2007), к-кт лабороторного оборудования "Электрические цепи и основы электроники" (2007) - 4шт,  к-кт тип.лаб.обор. "Электрические аппараты" (2008), к-кт тип. лаб.оборуд. "Релейная защита и автоматика в системах электроснабжения" (2008), к -кт тип. лаб.оборудования "Автоматика на основе программируемого реле" (2008), к-кт типового лаб.оборудования "Электротехника и основы электроники" (2008), комплекс лабораторный (8 мест) (2009), к-кт приборной мебели (8 шт) (2008), компьютерный стол (2007), лаб.стол двух секц. контейнером (2007) - 4шт, парта (2007) - 10шт, стулья ученические (2007) - 30шт, стенды 8шт</t>
  </si>
  <si>
    <t>Кабинет профессиональных дисциплин ИТ-профиля</t>
  </si>
  <si>
    <t xml:space="preserve"> Компьютер + TV доска ауд.3-х эл/ белая (2006), стол рабочий с полкой под клавиатуру (2007), шкаф (2010), шкаф (2010), столы 15шт, стулья 30шт</t>
  </si>
  <si>
    <t>Комплект мебели для метод.кабинета (2005), компьютер NewLine Bravo (2008), компьютер 2шт, магнитола RCS 70 (2000), МФУ Canon MF- 4018 принтер/сканер/копир (2010), персональный компьютер в сборе, ноутбук Aser Extensa 5220 15.4" (2007), стол для конференц.зала, шкаф для документации (2000) 3шт</t>
  </si>
  <si>
    <t>Кабинет теплотехники и теплоэнергетики</t>
  </si>
  <si>
    <t xml:space="preserve"> Компьютер в сборе, доска трехэлементная , шкаф для документов, шкаф*1400, столы 15шт, стулья 30 шт</t>
  </si>
  <si>
    <t>Компьютер в сборе NewLine Bravo (2008), компьютер в составе (2009),  принтер HP шкаф преподавательский, стол *1500, шкаф для документов, диван Корона.</t>
  </si>
  <si>
    <t xml:space="preserve">Кабинет безопасности жизнедеятельности и гражданской обороны </t>
  </si>
  <si>
    <t>Доска интерактивная, проектор, ноутбук,</t>
  </si>
  <si>
    <t>Шкафы для документов 3шт, стол преподавателя, стол письменный 2 шт, столы 16шт, стулья 32 шт</t>
  </si>
  <si>
    <t>8;6</t>
  </si>
  <si>
    <t>Мастерская  по компетенции «Разработка мобильных приложений»</t>
  </si>
  <si>
    <t>Проектор (1 шт.)</t>
  </si>
  <si>
    <t>Беспроводной HDMI удлинитель (1 шт.)</t>
  </si>
  <si>
    <t>Экран для проектора (1шт.)</t>
  </si>
  <si>
    <t>Веб-камера (1 шт.)</t>
  </si>
  <si>
    <t>Доска мобильная магнитно-маркерная поворотная (1 шт.)</t>
  </si>
  <si>
    <t>Доска-флипчарт (1 шт.)</t>
  </si>
  <si>
    <t>Стол преподавателя (1 шт.)</t>
  </si>
  <si>
    <t>Стол слушателя (12 шт.)</t>
  </si>
  <si>
    <t>Кресло антивандальное (13 шт.)</t>
  </si>
  <si>
    <t>Кондиционер (1 шт.)</t>
  </si>
  <si>
    <t>9;10</t>
  </si>
  <si>
    <t>Мастерская 2 по компетенции «ИТ-решения для бизнеса на платформе «1С:</t>
  </si>
  <si>
    <t>Лаборатория химии</t>
  </si>
  <si>
    <t xml:space="preserve">Лаборатория микробиологии, санитарии и гигиены. </t>
  </si>
  <si>
    <t>Доска трехэлементная , шкаф 4шт, шкаф для одежды, стол письменный- 4 шт, комплект (парта +2 стула) 17 шт, столы химические- 4шт</t>
  </si>
  <si>
    <t>Мастерская «Разработка компьютерных игр и мультимедийных приложений»</t>
  </si>
  <si>
    <t>Серверная</t>
  </si>
  <si>
    <t>309/1</t>
  </si>
  <si>
    <t>75,9151,8</t>
  </si>
  <si>
    <t>Мастерская 1 по компетенции «Веб-дизайн и разработка»</t>
  </si>
  <si>
    <t>309/2</t>
  </si>
  <si>
    <t>Мастерская  по компетенции «Программные решения для бизнеса»</t>
  </si>
  <si>
    <t>Комната экспертов Центра развития компетенций в области ИТ</t>
  </si>
  <si>
    <t>Студенчиский совет</t>
  </si>
  <si>
    <t xml:space="preserve">Компьютер NewLine Bravo (2007), компьютер в составе (2009), принтер Canon LBR-1120 (2005), принтер HP LaserJet1018 (2008), стол (2009), стол (2000), шкаф купе (2005), шкаф (2009) </t>
  </si>
  <si>
    <t>Комната участников Центра развития компетенций в области ИТ</t>
  </si>
  <si>
    <t> 2</t>
  </si>
  <si>
    <t>Комната главного эксперта Центра развития компетенций в области ИТ</t>
  </si>
  <si>
    <t>Заведующий кафедрой технических профиля</t>
  </si>
  <si>
    <t>Брифинг-зона Центра развития компетенций в области ИТ</t>
  </si>
  <si>
    <t>Лаборатория Цифровой образовательной среды</t>
  </si>
  <si>
    <t>Мебель офисная</t>
  </si>
  <si>
    <t>Издательская лаборатрия</t>
  </si>
  <si>
    <t>Отделение базового и гумманитарного цикла</t>
  </si>
  <si>
    <t>Кабинет инженер</t>
  </si>
  <si>
    <t>Туалет</t>
  </si>
  <si>
    <t>Ворота футбольные (1998); Конь гимнастический (1998); Перекладина гимнастическая низкая и высокая(1998); Брусья гимнастические (1998); Маты борцовские (1998); Шведская стенка (1998); Лавочки гимнастические (1998); Сетка волейбольная (2016); Кольца баскетбольные (1998)</t>
  </si>
  <si>
    <t>Тренажёрный зал</t>
  </si>
  <si>
    <t>Место для стрельбы</t>
  </si>
  <si>
    <t>Лыжная база</t>
  </si>
  <si>
    <t>Комплекты лыжные (лыжи-30 пар, ботинки -30 пар, крепление-30 пар, палочки-30 пар) (2008, 2019) -</t>
  </si>
  <si>
    <t>Рабочее место для электромонтажа -7шт.Комплект щитового оборудования -7 шт.Комплект кабеленесущих систем-7шт.Комплект элементов управления,нагрузки,сигнализации-7 шт.Комлект проводов и кабелей -7 шт.</t>
  </si>
  <si>
    <t>Комплект оборудования "Рабочее место слесаря КИПиА"(2013)-5шт.,Столы монтажные-15 шт.</t>
  </si>
  <si>
    <t xml:space="preserve">Слесарная мастерская </t>
  </si>
  <si>
    <t>Заточной станок ЭТ 2801(1970),Настольно-сверлильный станок 2М-112(1971),Вертикально-сверлильный станок 2Н 125(1975)-2шт.,Верстак слесарный-15 шт.</t>
  </si>
  <si>
    <t>Настольно-сверлильный станок 2М-112(1971),Стол монтажный-15 шт.,Компьютер(2012),Телевизор"SAMSUNG"</t>
  </si>
  <si>
    <t>Мебель офисная (2005), компьютер (2012)-2шт.,Телевизор"SAMSUNG"(2005)</t>
  </si>
  <si>
    <t>Компьютер(2010)</t>
  </si>
  <si>
    <t>Лаборатория по металлообработке</t>
  </si>
  <si>
    <t>Заточной станок ЭТ 2801(1970),Настольно сверлильный станок  2М-112(1971),Вертикально-сверлильный станок 2А125(1980),Пресс гидравлический с ручным приводом НР-15А (2009),Станок сверлильно-фрезерный JMD-15 (2009),Обрабатывающий машинный центр с ручным управлением ЕРТОЗ. 13 (2009),Станок вертикально-сверлильный СНВШ-2 (2009),Станок токарно-винтореззный ТВ 7М (2008)-2 шт.,Станок учебно-производственный повышенной точности с компьютерным управлением ЧП (2010)</t>
  </si>
  <si>
    <t>Офисная мебель (2005),Компьютер 2006)</t>
  </si>
  <si>
    <t>Заточной станок ЭТ 2801 (1970),Настольно-сверлильный станок 2М-112 (1971)-2 шт.,Вертикально-сверлильный станок 2М125Л (1978),Верстак слесарный-15 шт.</t>
  </si>
  <si>
    <t>Заточной станок ЭТ 2801 (1970),Настольно-сверлильный станок 2М-112 (1971)-2 шт.,Вертикально-сверлильный станок 2М125Л (1978),Верстак слесарный-15 шт</t>
  </si>
  <si>
    <t xml:space="preserve">Мебель офисная, сейф -1шт, микроволновка -1шт, холодильник 1шт, кондиционер -1шт, МФУ-3шт, принтер -3шт, компьютер -6шт. </t>
  </si>
  <si>
    <t>Начальник отдела (по организации практическойподготовки и взаимодействия с рабодателями)</t>
  </si>
  <si>
    <t xml:space="preserve">Столы, стулья, набор посуды, кофемашина, микроволновка, доска меловая, магнитола, кассовый терминал, витрина стеклянная, холодильный ларь, ходильник </t>
  </si>
  <si>
    <t>Холодильник "Стинол" (2000), облучатель бактериц. (2004), матрас вакуумный, ростометр, мебель офисная, шкаф медицинский, носилки, кушетка процедурная</t>
  </si>
  <si>
    <t>Мебель офисная, компьютер 5шт,  МФУ 4 шт.</t>
  </si>
  <si>
    <t>Стол (2020) 16шт, кресло антивандальное (2020) 16 шт, ноутбук (2020) 16шт, интерактивная доска "SMART" с вычислительным блоком, МФУ</t>
  </si>
  <si>
    <t xml:space="preserve"> Компьютер (2007) 1шт,  мебель офисная. </t>
  </si>
  <si>
    <r>
      <t>Стол (2020) 16шт, кресло антивандальное (2020) 16 шт, ноутбук (2020) 16шт, интерактивная доска "SMART" с вычислительным блоком,</t>
    </r>
  </si>
  <si>
    <t>мебель офисная (2002), компьютер в сборе (2 шт.), печатно-издательское оборудование</t>
  </si>
  <si>
    <t>Мебель офисная, компьютер, холодильный шкаф 3шт, огнетушитель, ванна металлическая 3шт, весы электронные (2000), рефкартометр ИРФ Б2М (2001), весы электронные МК-6,2А-20 (2011) 2шт, печь конвекционная GARBIN (2003), весы электронные (2013), плита электрическая (2013) 2шт, шкаф холодильный (2013), электромясорубка (2013), сковорода чугунная (2013), набор посуды, кухонного оборудования, столового инвентаря, жарочный шкаф 1шт, печь микроволновая 1 шт, столы производственные 3шт, кухонный комбайн, фритюрница электрическая, чайник электрический 3шт</t>
  </si>
  <si>
    <t>Кабинет социально-гуманитарных дисциплин</t>
  </si>
  <si>
    <t>Коммуникационный шкаф: полукомплект ЦВОЛ "Гвоздь", медиаконвертор 4шт, коммуникатор ядра сети, коммутатор распределительной системы 2шт, телефонный и компьютерный кроссы, АТС, оптический кросс, источник бесперебойного питания 2шт; Серверный стеллаж: сервер приложений, сервер бухгалтерии, источник бесперебойного питания 2шт, KVM переключатель, монитор/клавиатура/мышь для управления сетями; Компьютер для управления АТС и сетью, Кондиционер, Офисная мебель, огнетушитель ОП4(3)</t>
  </si>
  <si>
    <t>Стол (2007) 30шт, стул (2007) 41шт, ноутбук, интерактивная доска Elite Panaboard UB-T88-W (2013), аккустическая система Roxy (2007), усилитель мощности Samson (2007), микшер Roxy (2007), радиосистема микрофонная Aory (2007), доска меловая на стойке 2шт, угловая вставка 4шт</t>
  </si>
  <si>
    <t>Кабинет зам.директора по РОКиУР</t>
  </si>
  <si>
    <t>Кабинет юридических дисциплин. Юридическая консультация</t>
  </si>
  <si>
    <t>Кабинет зам.директора по РКиВС</t>
  </si>
  <si>
    <t>Начальник отдела ВВР</t>
  </si>
  <si>
    <t>Кабинет технического оснащения кулинарного и кондитерского производства</t>
  </si>
  <si>
    <t>Стол (2006) 12шт, стул(2007) 24 шт, стул учительский, компьютер 1 шт, доска меловая, мебель офисная</t>
  </si>
  <si>
    <t>Лаборатория релейной защиты и электрических аппаратов</t>
  </si>
  <si>
    <t>Учебный корпус №3 (спортивный зал)</t>
  </si>
  <si>
    <t>Беговая электрическая дорожка (2010 ), велотренажер (2010 ), скамья регулир."Профи" (2010), стойка регулир.универсальная (2010), тренажеры (2006) - 4шт., шведская стенка "Элит" (2010) - 2шт., тренажер спортивный (1988)</t>
  </si>
  <si>
    <t>Спортивный стрелковый эл.тренажер (2009) - 1шт., пейнтболный маркер черный (2009) - 4шт.</t>
  </si>
  <si>
    <t>Стол офисный (2007) - 2 шт, шкаф (2007) - 3 шт, компьютер MD Aslon,  принтер лазерный Canon LBP 3010 (2010)</t>
  </si>
  <si>
    <t>Механическая пила 872Б(Россия)2004 год,Станок токарно винторезный 16К20 (Россия)1977-81 год-5 шт.,Станок токарно-винторезный  16В20(Россия)1992-94 год-2 шт.,Станок токарно-винторезный ML-40A (Япония)1961 год,Станок токарно-винторезный 1А616 (Россия)1964 год-2 шт.,Вертикально-сверлильный станок 2Н135 (Россия) 1976 год,Фрезерный станок 676П(Россия) 1975 год,Станок  токарно- винторезный 1М63 (Россия) 1966 год,Пылеотсос (Россия) 2000 год,Станок заточной (Россия) 1963 год-2шт.</t>
  </si>
  <si>
    <t>Молот кузнечный (Россия),Горн кузнечный ,рабочее местосварщика.</t>
  </si>
  <si>
    <t>Плоско шлифовальный станок 3Г-71 (1967),Поперечно строгальный станок 7Б-35 (1964)Вертикально-сверлильный станок2А125(Россия) 1967 год,Заточной станок ЭТ 2801,Станок вертикально-фрезерный6Р82Ш(1971)-2 шт.,Токарно- винторезный станок 16В20(1976)</t>
  </si>
  <si>
    <t>Здание мастерских с пристройкой</t>
  </si>
  <si>
    <t>22,23,24</t>
  </si>
  <si>
    <t>Подсобное помещение, гараж</t>
  </si>
  <si>
    <r>
      <t xml:space="preserve">Стол (2006) 13шт, стул (2006) 22шт, доска меловая (2007), телевизор LED 42" (2012), компьютер (1994), </t>
    </r>
    <r>
      <rPr>
        <u val="single"/>
        <sz val="11"/>
        <rFont val="Times New Roman"/>
        <family val="1"/>
      </rPr>
      <t xml:space="preserve">мебель офисная (2006), стенды, демонстрационные муляжи полуфабрикатов и готовой продукции общественного питания, плакаты, </t>
    </r>
  </si>
  <si>
    <r>
      <t xml:space="preserve">Стол (2006) 14шт, стул (2006) 30шт, доска меловая (2008), компьютер (2005), </t>
    </r>
    <r>
      <rPr>
        <u val="single"/>
        <sz val="11"/>
        <rFont val="Times New Roman"/>
        <family val="1"/>
      </rPr>
      <t>мебель офисная (2006), плакаты</t>
    </r>
  </si>
  <si>
    <r>
      <t xml:space="preserve">Стол (2007) 15 шт, стул (2007) 2 9шт, доска меловая (2008), экран настенный (2006), компьютер (2007), проектор (2004), </t>
    </r>
    <r>
      <rPr>
        <u val="single"/>
        <sz val="11"/>
        <rFont val="Times New Roman"/>
        <family val="1"/>
      </rPr>
      <t>мебель офисная (2007)</t>
    </r>
  </si>
  <si>
    <r>
      <t xml:space="preserve">Стол (2007) 15шт, стул (2007) 30шт, доска меловая (2008), телевизор LED 42" (2012), DVD плеер LG (2012), компьютер (2005), принтер Canon, </t>
    </r>
    <r>
      <rPr>
        <u val="single"/>
        <sz val="11"/>
        <rFont val="Times New Roman"/>
        <family val="1"/>
      </rPr>
      <t>мебель офисная (2007), светильник 2шт</t>
    </r>
  </si>
  <si>
    <r>
      <t xml:space="preserve">Стол (2007) 15шт, стул (2007) 30шт, доска меловая (2008), телевизор "DNS" (2012), компьютер (2006), </t>
    </r>
    <r>
      <rPr>
        <u val="single"/>
        <sz val="11"/>
        <rFont val="Times New Roman"/>
        <family val="1"/>
      </rPr>
      <t>мебель офисная (2007), принтер Canon</t>
    </r>
  </si>
  <si>
    <r>
      <t xml:space="preserve">Стол (2007) 13шт, стул (2007) 22шт, доска меловая (2007), экран Профи (2006), доска интерактивная обратной проекции (2007), компьютер (2004), сейф Ардо (2006), </t>
    </r>
    <r>
      <rPr>
        <u val="single"/>
        <sz val="11"/>
        <rFont val="Times New Roman"/>
        <family val="1"/>
      </rPr>
      <t>мебель офисная (2007)</t>
    </r>
  </si>
  <si>
    <r>
      <t xml:space="preserve">Стол (2007) 15шт, стул (2007) 20шт, доска меловая (2007), доска интерактивная (2007), компьютер (2007) 2шт, проектор (2004), </t>
    </r>
    <r>
      <rPr>
        <u val="single"/>
        <sz val="11"/>
        <rFont val="Times New Roman"/>
        <family val="1"/>
      </rPr>
      <t xml:space="preserve">мебель офисная (2005), справочно – информационный стенд "Периодическая система химических элементов Д. И. Менделеева". </t>
    </r>
  </si>
  <si>
    <r>
      <t xml:space="preserve">Комплект школьной мебели (2001) 16шт,  доска меловая (2006), телевизор LG 42" (2011), </t>
    </r>
    <r>
      <rPr>
        <u val="single"/>
        <sz val="11"/>
        <rFont val="Times New Roman"/>
        <family val="1"/>
      </rPr>
      <t>мебель офисная (1999), компьютер 1шт, МФУ 1шт</t>
    </r>
  </si>
  <si>
    <r>
      <t xml:space="preserve">Комплект школьной мебели (2006) 15шт,  доска меловая (2011), компьютер (2006), </t>
    </r>
    <r>
      <rPr>
        <u val="single"/>
        <sz val="11"/>
        <rFont val="Times New Roman"/>
        <family val="1"/>
      </rPr>
      <t>мебель офисная (2006), сейф, МФУ</t>
    </r>
  </si>
  <si>
    <r>
      <t xml:space="preserve">Стол (2006) 16шт, стул (2007) 32шт, доска меловая (2009), компьютер (2006) 1шт, </t>
    </r>
    <r>
      <rPr>
        <u val="single"/>
        <sz val="11"/>
        <rFont val="Times New Roman"/>
        <family val="1"/>
      </rPr>
      <t xml:space="preserve">мебель офисная (2006), Стенды 5шт, сейф металлический 1шт, МФУ 1шт </t>
    </r>
  </si>
  <si>
    <r>
      <t xml:space="preserve">Стол (1999) 14шт, стул (2007) 25 шт, доска меловая (2006), компьютер 1шт, телевизор Samsung (2007), </t>
    </r>
    <r>
      <rPr>
        <u val="single"/>
        <sz val="11"/>
        <rFont val="Times New Roman"/>
        <family val="1"/>
      </rPr>
      <t>мебель офисная (2001), кресло "Престиж" 1шт</t>
    </r>
  </si>
  <si>
    <r>
      <t xml:space="preserve">Комплект школьника (2000) 15шт, доска меловая (2006), </t>
    </r>
    <r>
      <rPr>
        <u val="single"/>
        <sz val="11"/>
        <rFont val="Times New Roman"/>
        <family val="1"/>
      </rPr>
      <t>мебель офисная (2000), компьютер, светильник 2шт, телевизор "Philips"</t>
    </r>
  </si>
  <si>
    <r>
      <t xml:space="preserve">Стол (2011) 17шт, стул (2011) 34шт, доска меловая (2006), телевизор LG 42" (2011), компьютер (2005), принтер HP (2007), сканер (2005), </t>
    </r>
    <r>
      <rPr>
        <u val="single"/>
        <sz val="11"/>
        <rFont val="Times New Roman"/>
        <family val="1"/>
      </rPr>
      <t>мебель офисная (2003), компьютер 1шт</t>
    </r>
  </si>
  <si>
    <r>
      <t xml:space="preserve">Комплект школьной мебели (1999) 14шт, стулья 28шт, доска меловая (1999), </t>
    </r>
    <r>
      <rPr>
        <u val="single"/>
        <sz val="11"/>
        <rFont val="Times New Roman"/>
        <family val="1"/>
      </rPr>
      <t>мебель офисная (2007), кресло "Престиж" 2шт, компьютер 1шт</t>
    </r>
  </si>
  <si>
    <r>
      <t xml:space="preserve">Стол (1999) 15шт, стул (1999) 30шт, доска меловая (2007), белая-лаковая магнитно-маркерная доска BRANDLAND (2013), компьютер (2006), </t>
    </r>
    <r>
      <rPr>
        <u val="single"/>
        <sz val="11"/>
        <rFont val="Times New Roman"/>
        <family val="1"/>
      </rPr>
      <t>мебель офисная (2001), ноутбук "ASUS"</t>
    </r>
  </si>
  <si>
    <r>
      <t xml:space="preserve">Стол (1999) 17шт, стул (1999) 32шт, доска меловая, </t>
    </r>
    <r>
      <rPr>
        <u val="single"/>
        <sz val="11"/>
        <rFont val="Times New Roman"/>
        <family val="1"/>
      </rPr>
      <t>мебель офисная (2003). Наглядные пособия (модели, макеты), кресло "Престиж" 1шт, стол журнальный.</t>
    </r>
  </si>
  <si>
    <r>
      <t xml:space="preserve">Стол (2011) 14шт, стул (2011) 28шт, доска меловая (1994), </t>
    </r>
    <r>
      <rPr>
        <u val="single"/>
        <sz val="11"/>
        <rFont val="Times New Roman"/>
        <family val="1"/>
      </rPr>
      <t>мебель офисная (2003), светильник 1шт, компьютер, экран, проектор</t>
    </r>
  </si>
  <si>
    <r>
      <t xml:space="preserve">Стол (1999) 15шт, стул (1999) 30шт, доска меловая (2004), </t>
    </r>
    <r>
      <rPr>
        <u val="single"/>
        <sz val="11"/>
        <rFont val="Times New Roman"/>
        <family val="1"/>
      </rPr>
      <t>мебель офисная (2007), компьютер 1шт, телевизор "LQ", светильник 2шт.</t>
    </r>
  </si>
  <si>
    <r>
      <t xml:space="preserve">Стол (1999) 12шт, стул (1999) 24шт, доска меловая (2007), телевизор LG (2012), DVD плеер LG (2012), компьютер (2002), принтер HP (2005), </t>
    </r>
    <r>
      <rPr>
        <u val="single"/>
        <sz val="11"/>
        <rFont val="Times New Roman"/>
        <family val="1"/>
      </rPr>
      <t>мебель офисная (2002), Плакаты, Набор раздаточного материала</t>
    </r>
  </si>
  <si>
    <r>
      <t xml:space="preserve">Стол (1999) 12шт, стул (1999) 24шт, доска меловая (2007), </t>
    </r>
    <r>
      <rPr>
        <u val="single"/>
        <sz val="11"/>
        <rFont val="Times New Roman"/>
        <family val="1"/>
      </rPr>
      <t>мебель офисная (2002), Плакаты, Набор раздаточного материала, телевизор "LQ"</t>
    </r>
  </si>
  <si>
    <r>
      <t xml:space="preserve">Оборудование: </t>
    </r>
    <r>
      <rPr>
        <u val="single"/>
        <sz val="12"/>
        <color indexed="8"/>
        <rFont val="Times New Roman"/>
        <family val="1"/>
      </rPr>
      <t>Персональный компьютер в сборе (системный блок; два монитора; клавиатура; мышь) (13 шт.)</t>
    </r>
  </si>
  <si>
    <r>
      <t>Программное обеспечение:</t>
    </r>
    <r>
      <rPr>
        <u val="single"/>
        <sz val="12"/>
        <color indexed="8"/>
        <rFont val="Times New Roman"/>
        <family val="1"/>
      </rPr>
      <t xml:space="preserve"> Microsoft Office 2013-2016; Windows 10; IntelliJ IDEA; ПО Microsoft Visual Studio; Mac OS High Sierra; Xcode; Notepad ++; Adobe XD; Adobe; Acrobat reader; ПО для архивации; AndroidStudio; e(fx)clipse; NetBeans 8.2; Eclipse IDE for Java Developers; Postman; GIMP; ava SE 8 Development Kit; ПО .NET Framework Developer pack</t>
    </r>
  </si>
  <si>
    <r>
      <t>Программное обеспечение:</t>
    </r>
    <r>
      <rPr>
        <u val="single"/>
        <sz val="12"/>
        <color indexed="8"/>
        <rFont val="Times New Roman"/>
        <family val="1"/>
      </rPr>
      <t xml:space="preserve"> Microsoft Office 2013-2016; Windows 10; Microsoft Visio Professional 2016; ПО 1С:Предприятие 8; Notepad ++,; Adobe Acrobat reader; ПО для архивации</t>
    </r>
  </si>
  <si>
    <r>
      <t>Программное обеспечение:</t>
    </r>
    <r>
      <rPr>
        <u val="single"/>
        <sz val="12"/>
        <color indexed="8"/>
        <rFont val="Times New Roman"/>
        <family val="1"/>
      </rPr>
      <t xml:space="preserve"> Microsoft Office 2013-2016; Windows 10; Adobe Photochop CC 2018; ПО Microsoft Visual Studio; Notepad ++; Adobe Acrobat reader; GIMP; Paint3D; Xamarin Studio; ПО для архивации; Unity 2014.2; Unreal Engine 4; Blender; ПО .NET Framework Developer pack</t>
    </r>
  </si>
  <si>
    <r>
      <t>Оборудование</t>
    </r>
    <r>
      <rPr>
        <u val="single"/>
        <sz val="12"/>
        <color indexed="8"/>
        <rFont val="Times New Roman"/>
        <family val="1"/>
      </rPr>
      <t>: Сервер (5 шт.); Источник бесперебойного питания (5 шт.); KVM-консоль (1шт.); Маршрутизатор (1 шт.); Коммутатор ядра (2 шт.); Коммутатор доступа (5 шт.).</t>
    </r>
  </si>
  <si>
    <r>
      <t>Программное обеспечение:</t>
    </r>
    <r>
      <rPr>
        <u val="single"/>
        <sz val="12"/>
        <color indexed="8"/>
        <rFont val="Times New Roman"/>
        <family val="1"/>
      </rPr>
      <t xml:space="preserve"> ПО для резервного копирования; Microsoft Windows Server STD CORE 2019</t>
    </r>
  </si>
  <si>
    <r>
      <t>Программное обеспечение:</t>
    </r>
    <r>
      <rPr>
        <u val="single"/>
        <sz val="12"/>
        <color indexed="8"/>
        <rFont val="Times New Roman"/>
        <family val="1"/>
      </rPr>
      <t xml:space="preserve"> Microsoft Office 2013-2016, PHPStorm, WebStorm, Adobe CC, Windows 10, Notepad ++, Adobe Acrobat reader, ПО для архивации, ПО Git, Sublime Text 3, Web Browser - Firefox Developer Edition, Web Browser – Chrome, GIMP, Visual Studio Code, Zeal (css, html, php, js, jquery, jquery ui, mysql,yii,laravel), AtomEditor, Openserver Ultimate</t>
    </r>
  </si>
  <si>
    <r>
      <t>Программное обеспечение:</t>
    </r>
    <r>
      <rPr>
        <u val="single"/>
        <sz val="12"/>
        <color indexed="8"/>
        <rFont val="Times New Roman"/>
        <family val="1"/>
      </rPr>
      <t xml:space="preserve"> Microsoft Office 2013-2016, Windows 10, Microsoft Visio Professional 2016, ПО Microsoft Visual Studio, ПО IntelliJ IDEA, ПО PyCharm, Notepad ++; Adobe Acrobat reader; ПО для архивации; ПО Git; ПО .NET Framework Developer pack; ПО SQL Server Management Studio; ПО MySQL Installer; ПО Microsoft JDBC Driver for SQL Server; ПО Java SE; Development Kit; ПО IntelliJ IDEA; ПО NetBeans; ПО Eclipse IDE for Java Developers; ПО e(fx)clipse; ПО Hibernate ORM; ПО Anaconda; ПО PyCharm; ПО SQLAlchemy</t>
    </r>
  </si>
  <si>
    <r>
      <t xml:space="preserve">Оборудование: </t>
    </r>
    <r>
      <rPr>
        <u val="single"/>
        <sz val="12"/>
        <color indexed="8"/>
        <rFont val="Times New Roman"/>
        <family val="1"/>
      </rPr>
      <t>Персональный компьютер в сборе (системный блок; два монитора; клавиатура; мышь) (6 шт.); Стол (6 шт.); Кресло антивандальное (6 шт.); Кондиционер (2 шт.)</t>
    </r>
  </si>
  <si>
    <r>
      <t xml:space="preserve">Программное обеспечение: </t>
    </r>
    <r>
      <rPr>
        <u val="single"/>
        <sz val="12"/>
        <color indexed="8"/>
        <rFont val="Times New Roman"/>
        <family val="1"/>
      </rPr>
      <t>Microsoft Office 2013-2016; Windows 10; Notepad ++, Adobe Acrobat reader, ПО для архивации</t>
    </r>
  </si>
  <si>
    <r>
      <t>Оборудование</t>
    </r>
    <r>
      <rPr>
        <u val="single"/>
        <sz val="12"/>
        <color indexed="8"/>
        <rFont val="Times New Roman"/>
        <family val="1"/>
      </rPr>
      <t>: Шкаф для сумок (5 шт.) Кондиционер (2 шт.); столы; стулья.</t>
    </r>
  </si>
  <si>
    <r>
      <t xml:space="preserve">Оборудование: </t>
    </r>
    <r>
      <rPr>
        <u val="single"/>
        <sz val="12"/>
        <color indexed="8"/>
        <rFont val="Times New Roman"/>
        <family val="1"/>
      </rPr>
      <t>Персональный компьютер в сборе (системный блок; два монитора; клавиатура; мышь) (6 шт.); Стол (6 шт.); Кресло антивандальное (6 шт.); Кондиционер (2 шт.); МФУ (1 шт.)</t>
    </r>
  </si>
  <si>
    <r>
      <t xml:space="preserve">Оборудование: </t>
    </r>
    <r>
      <rPr>
        <u val="single"/>
        <sz val="12"/>
        <color indexed="8"/>
        <rFont val="Times New Roman"/>
        <family val="1"/>
      </rPr>
      <t>Персональный компьютер в сборе (системный блок; два монитора; клавиатура; мышь) (13 шт.); Комплект камер для конференц-системы (1 шт.): Комплект акустической системы (1 шт.); Проектор (1 шт.); Беспроводной HDMI удлинитель (1 шт.); Экран для проектора (1 шт.); LED-телевизор (6 шт.); HDMI разветвитель (1 шт.); Веб-камера (1 шт.); Доска мобильная магнитно-маркерная поворотная (1 шт.); Доска-флипчарт (1 шт.); Стол для переговоров (1 шт); Кресло (36 шт.); Стол оператора (1 шт.); Кресло антивандальное (1 шт); Кондиционер (2 шт.).</t>
    </r>
  </si>
  <si>
    <r>
      <t xml:space="preserve">Программное обеспечение: </t>
    </r>
    <r>
      <rPr>
        <u val="single"/>
        <sz val="12"/>
        <color indexed="8"/>
        <rFont val="Times New Roman"/>
        <family val="1"/>
      </rPr>
      <t>Microsoft Office 2013-2016; Windows 10; ПО для презентационного оборудования; Notepad ++, Adobe Acrobat reader, ПО для архивации</t>
    </r>
  </si>
  <si>
    <t>Одноэтажное нежилое здание (гараж)</t>
  </si>
  <si>
    <t>Гараж (ул. Крупской, д. 17)</t>
  </si>
  <si>
    <t>1 корпус (ул.Крупской д.17)</t>
  </si>
  <si>
    <t>2 корпус (ул.Строителей, д.25)</t>
  </si>
  <si>
    <t>Мастерские с пристойкой (Строение 1, ул.Строителей,д.25)</t>
  </si>
  <si>
    <t>Спортивный зал (Строение 2, ул.Строителей, д.2)</t>
  </si>
  <si>
    <t>Мастерская по компитенции Электромонтаж</t>
  </si>
  <si>
    <t>I,IV</t>
  </si>
  <si>
    <t>III,V</t>
  </si>
  <si>
    <t>Кабинет профессионально-педагогических дисцеплин</t>
  </si>
</sst>
</file>

<file path=xl/styles.xml><?xml version="1.0" encoding="utf-8"?>
<styleSheet xmlns="http://schemas.openxmlformats.org/spreadsheetml/2006/main">
  <numFmts count="2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 #,##0_-;_-* &quot;-&quot;_-;_-@_-"/>
    <numFmt numFmtId="44" formatCode="_-* #,##0.00&quot;р.&quot;_-;\-* #,##0.00&quot;р.&quot;_-;_-* &quot;-&quot;??&quot;р.&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_р_._-;\-* #,##0_р_._-;_-* &quot;-&quot;_р_._-;_-@_-"/>
    <numFmt numFmtId="173" formatCode="_-* #,##0.00_р_._-;\-* #,##0.00_р_._-;_-* &quot;-&quot;??_р_._-;_-@_-"/>
    <numFmt numFmtId="174" formatCode="&quot;Да&quot;;&quot;Да&quot;;&quot;Нет&quot;"/>
    <numFmt numFmtId="175" formatCode="&quot;Истина&quot;;&quot;Истина&quot;;&quot;Ложь&quot;"/>
    <numFmt numFmtId="176" formatCode="&quot;Вкл&quot;;&quot;Вкл&quot;;&quot;Выкл&quot;"/>
    <numFmt numFmtId="177" formatCode="[$€-2]\ ###,000_);[Red]\([$€-2]\ ###,000\)"/>
    <numFmt numFmtId="178" formatCode="_-* #,##0.00\ _р_._-;\-* #,##0.00\ _р_._-;_-* &quot;-&quot;??\ _р_._-;_-@_-"/>
    <numFmt numFmtId="179" formatCode="0.0"/>
  </numFmts>
  <fonts count="73">
    <font>
      <sz val="11"/>
      <color theme="1"/>
      <name val="Calibri"/>
      <family val="2"/>
    </font>
    <font>
      <sz val="11"/>
      <color indexed="8"/>
      <name val="Calibri"/>
      <family val="2"/>
    </font>
    <font>
      <sz val="11"/>
      <color indexed="8"/>
      <name val="Arial Narrow"/>
      <family val="2"/>
    </font>
    <font>
      <b/>
      <sz val="10"/>
      <color indexed="8"/>
      <name val="Arial Narrow"/>
      <family val="2"/>
    </font>
    <font>
      <b/>
      <sz val="14"/>
      <color indexed="8"/>
      <name val="Arial Narrow"/>
      <family val="2"/>
    </font>
    <font>
      <sz val="11"/>
      <name val="Thonburi"/>
      <family val="2"/>
    </font>
    <font>
      <sz val="11"/>
      <color indexed="8"/>
      <name val="Times New Roman"/>
      <family val="0"/>
    </font>
    <font>
      <i/>
      <sz val="11"/>
      <color indexed="8"/>
      <name val="Arial Narrow"/>
      <family val="2"/>
    </font>
    <font>
      <b/>
      <sz val="11"/>
      <color indexed="8"/>
      <name val="Times New Roman"/>
      <family val="0"/>
    </font>
    <font>
      <b/>
      <sz val="10"/>
      <color indexed="8"/>
      <name val="Times New Roman"/>
      <family val="0"/>
    </font>
    <font>
      <sz val="11"/>
      <name val="Times New Roman"/>
      <family val="0"/>
    </font>
    <font>
      <sz val="9"/>
      <color indexed="8"/>
      <name val="Times New Roman"/>
      <family val="0"/>
    </font>
    <font>
      <sz val="10"/>
      <color indexed="8"/>
      <name val="Times New Roman"/>
      <family val="0"/>
    </font>
    <font>
      <b/>
      <sz val="8"/>
      <color indexed="8"/>
      <name val="Times New Roman"/>
      <family val="0"/>
    </font>
    <font>
      <b/>
      <sz val="8"/>
      <color indexed="8"/>
      <name val="Arial Narrow"/>
      <family val="0"/>
    </font>
    <font>
      <u val="single"/>
      <sz val="11"/>
      <color indexed="8"/>
      <name val="Times New Roman"/>
      <family val="1"/>
    </font>
    <font>
      <b/>
      <u val="single"/>
      <sz val="8"/>
      <color indexed="8"/>
      <name val="Times New Roman"/>
      <family val="1"/>
    </font>
    <font>
      <u val="single"/>
      <sz val="11"/>
      <name val="Times New Roman"/>
      <family val="1"/>
    </font>
    <font>
      <u val="single"/>
      <sz val="12"/>
      <color indexed="8"/>
      <name val="Times New Roman"/>
      <family val="1"/>
    </font>
    <font>
      <b/>
      <u val="single"/>
      <sz val="10"/>
      <color indexed="8"/>
      <name val="Times New Roman"/>
      <family val="1"/>
    </font>
    <font>
      <u val="single"/>
      <sz val="11"/>
      <color indexed="8"/>
      <name val="Arial Narrow"/>
      <family val="2"/>
    </font>
    <font>
      <b/>
      <sz val="9"/>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sz val="11"/>
      <color indexed="14"/>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0"/>
    </font>
    <font>
      <b/>
      <sz val="12"/>
      <color indexed="8"/>
      <name val="Times New Roman"/>
      <family val="0"/>
    </font>
    <font>
      <sz val="12"/>
      <color indexed="8"/>
      <name val="Arial Narrow"/>
      <family val="2"/>
    </font>
    <font>
      <b/>
      <u val="single"/>
      <sz val="12"/>
      <color indexed="8"/>
      <name val="Times New Roman"/>
      <family val="1"/>
    </font>
    <font>
      <u val="single"/>
      <sz val="10"/>
      <color indexed="8"/>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0"/>
    </font>
    <font>
      <sz val="12"/>
      <color theme="1"/>
      <name val="Times New Roman"/>
      <family val="0"/>
    </font>
    <font>
      <b/>
      <sz val="9"/>
      <color rgb="FF000000"/>
      <name val="Times New Roman"/>
      <family val="0"/>
    </font>
    <font>
      <b/>
      <sz val="12"/>
      <color rgb="FF000000"/>
      <name val="Times New Roman"/>
      <family val="0"/>
    </font>
    <font>
      <sz val="10"/>
      <color rgb="FF000000"/>
      <name val="Times New Roman"/>
      <family val="0"/>
    </font>
    <font>
      <sz val="12"/>
      <color theme="1"/>
      <name val="Arial Narrow"/>
      <family val="2"/>
    </font>
    <font>
      <sz val="11"/>
      <color theme="1"/>
      <name val="Arial Narrow"/>
      <family val="2"/>
    </font>
    <font>
      <sz val="11"/>
      <color theme="1"/>
      <name val="Times New Roman"/>
      <family val="1"/>
    </font>
    <font>
      <u val="single"/>
      <sz val="12"/>
      <color rgb="FF000000"/>
      <name val="Times New Roman"/>
      <family val="1"/>
    </font>
    <font>
      <u val="single"/>
      <sz val="12"/>
      <color theme="1"/>
      <name val="Times New Roman"/>
      <family val="1"/>
    </font>
    <font>
      <b/>
      <u val="single"/>
      <sz val="12"/>
      <color theme="1"/>
      <name val="Times New Roman"/>
      <family val="1"/>
    </font>
    <font>
      <u val="single"/>
      <sz val="10"/>
      <color rgb="FF000000"/>
      <name val="Times New Roman"/>
      <family val="1"/>
    </font>
    <font>
      <sz val="11"/>
      <color rgb="FF000000"/>
      <name val="Times New Roman"/>
      <family val="1"/>
    </font>
    <font>
      <b/>
      <sz val="12"/>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2" tint="-0.09996999800205231"/>
        <bgColor indexed="64"/>
      </patternFill>
    </fill>
    <fill>
      <patternFill patternType="solid">
        <fgColor theme="2"/>
        <bgColor indexed="64"/>
      </patternFill>
    </fill>
    <fill>
      <patternFill patternType="solid">
        <fgColor rgb="FFFFC000"/>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style="thin"/>
      <right style="thin"/>
      <top>
        <color indexed="63"/>
      </top>
      <bottom>
        <color indexed="63"/>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3" fontId="1" fillId="0" borderId="0" applyFont="0" applyFill="0" applyBorder="0" applyAlignment="0" applyProtection="0"/>
    <xf numFmtId="172" fontId="1" fillId="0" borderId="0" applyFont="0" applyFill="0" applyBorder="0" applyAlignment="0" applyProtection="0"/>
    <xf numFmtId="0" fontId="58" fillId="32" borderId="0" applyNumberFormat="0" applyBorder="0" applyAlignment="0" applyProtection="0"/>
  </cellStyleXfs>
  <cellXfs count="212">
    <xf numFmtId="0" fontId="0" fillId="0" borderId="0" xfId="0" applyFont="1" applyAlignment="1">
      <alignment/>
    </xf>
    <xf numFmtId="0" fontId="2" fillId="0" borderId="0" xfId="0" applyFont="1" applyAlignment="1">
      <alignment horizontal="center" vertical="center"/>
    </xf>
    <xf numFmtId="0" fontId="2" fillId="0" borderId="10" xfId="0" applyFont="1" applyBorder="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3" fillId="0" borderId="0" xfId="0" applyFont="1" applyAlignment="1">
      <alignment horizontal="center" vertical="center"/>
    </xf>
    <xf numFmtId="0" fontId="2" fillId="0" borderId="0" xfId="0" applyFont="1" applyFill="1" applyAlignment="1">
      <alignment horizontal="center" vertical="center" wrapText="1"/>
    </xf>
    <xf numFmtId="0" fontId="4" fillId="0" borderId="0" xfId="0" applyFont="1" applyAlignment="1">
      <alignment/>
    </xf>
    <xf numFmtId="0" fontId="2" fillId="0" borderId="0" xfId="0" applyFont="1" applyAlignment="1">
      <alignment/>
    </xf>
    <xf numFmtId="0" fontId="0" fillId="0" borderId="0" xfId="0" applyAlignment="1">
      <alignment wrapText="1"/>
    </xf>
    <xf numFmtId="0" fontId="0" fillId="0" borderId="10" xfId="0" applyBorder="1" applyAlignment="1">
      <alignment/>
    </xf>
    <xf numFmtId="0" fontId="59" fillId="0" borderId="10" xfId="0" applyFont="1" applyBorder="1" applyAlignment="1">
      <alignment horizontal="center" vertical="center" wrapText="1"/>
    </xf>
    <xf numFmtId="0" fontId="60" fillId="0" borderId="10" xfId="0" applyFont="1" applyBorder="1" applyAlignment="1">
      <alignment horizontal="center" vertical="center" wrapText="1"/>
    </xf>
    <xf numFmtId="0" fontId="60" fillId="0" borderId="10" xfId="0" applyFont="1" applyBorder="1" applyAlignment="1">
      <alignment vertical="center" wrapText="1"/>
    </xf>
    <xf numFmtId="0" fontId="59" fillId="0" borderId="11" xfId="0" applyFont="1" applyBorder="1" applyAlignment="1">
      <alignment horizontal="center" vertical="center" wrapText="1"/>
    </xf>
    <xf numFmtId="0" fontId="61" fillId="0" borderId="10" xfId="0" applyFont="1" applyBorder="1" applyAlignment="1">
      <alignment horizontal="center" vertical="center" wrapText="1"/>
    </xf>
    <xf numFmtId="0" fontId="62" fillId="0" borderId="10" xfId="0" applyFont="1" applyBorder="1" applyAlignment="1">
      <alignment horizontal="center" vertical="center" wrapText="1"/>
    </xf>
    <xf numFmtId="0" fontId="63" fillId="0" borderId="10" xfId="0" applyFont="1" applyBorder="1" applyAlignment="1">
      <alignment horizontal="center" vertical="center" wrapText="1"/>
    </xf>
    <xf numFmtId="0" fontId="7" fillId="0" borderId="10" xfId="0" applyFont="1" applyBorder="1" applyAlignment="1">
      <alignment horizontal="center" vertical="center" wrapText="1"/>
    </xf>
    <xf numFmtId="0" fontId="6" fillId="0" borderId="0" xfId="0" applyFont="1" applyAlignment="1">
      <alignment horizontal="center" vertical="center"/>
    </xf>
    <xf numFmtId="0" fontId="6" fillId="0" borderId="0" xfId="0" applyFont="1" applyAlignment="1">
      <alignment horizontal="left" vertical="center"/>
    </xf>
    <xf numFmtId="0" fontId="6" fillId="33" borderId="0" xfId="0" applyFont="1" applyFill="1" applyAlignment="1">
      <alignment horizontal="left" vertical="center"/>
    </xf>
    <xf numFmtId="0" fontId="6" fillId="33" borderId="0" xfId="0" applyFont="1" applyFill="1" applyAlignment="1">
      <alignment horizontal="center" vertical="center"/>
    </xf>
    <xf numFmtId="0" fontId="8" fillId="33" borderId="0" xfId="0" applyFont="1" applyFill="1" applyAlignment="1">
      <alignment horizontal="left" vertical="center"/>
    </xf>
    <xf numFmtId="0" fontId="9" fillId="0" borderId="0" xfId="0" applyFont="1" applyAlignment="1">
      <alignment horizontal="center" vertical="center"/>
    </xf>
    <xf numFmtId="0" fontId="6" fillId="0" borderId="0" xfId="0" applyFont="1" applyAlignment="1">
      <alignment horizontal="center" vertical="center" wrapText="1"/>
    </xf>
    <xf numFmtId="0" fontId="6" fillId="0" borderId="10" xfId="0" applyFont="1" applyFill="1" applyBorder="1" applyAlignment="1">
      <alignment horizontal="center" vertical="center" wrapText="1"/>
    </xf>
    <xf numFmtId="0" fontId="10"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6" fillId="0" borderId="0" xfId="0" applyFont="1" applyFill="1" applyAlignment="1">
      <alignment horizontal="center" vertical="center" wrapText="1"/>
    </xf>
    <xf numFmtId="0" fontId="11" fillId="0" borderId="10" xfId="0" applyFont="1" applyBorder="1" applyAlignment="1">
      <alignment horizontal="center" vertical="center" wrapText="1"/>
    </xf>
    <xf numFmtId="0" fontId="6" fillId="0" borderId="0" xfId="0" applyFont="1" applyFill="1" applyBorder="1" applyAlignment="1">
      <alignment horizontal="center" vertical="center" wrapText="1"/>
    </xf>
    <xf numFmtId="0" fontId="6" fillId="33" borderId="0" xfId="0" applyFont="1" applyFill="1" applyAlignment="1">
      <alignment horizontal="center" vertical="center" wrapText="1"/>
    </xf>
    <xf numFmtId="0" fontId="12" fillId="0" borderId="12"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0" xfId="0" applyFont="1" applyBorder="1" applyAlignment="1">
      <alignment horizontal="center" vertical="center" wrapText="1"/>
    </xf>
    <xf numFmtId="0" fontId="6" fillId="34" borderId="0" xfId="0" applyFont="1" applyFill="1" applyAlignment="1">
      <alignment horizontal="center" vertical="center"/>
    </xf>
    <xf numFmtId="0" fontId="6" fillId="34" borderId="0" xfId="0" applyFont="1" applyFill="1" applyAlignment="1">
      <alignment horizontal="center" vertical="center" wrapText="1"/>
    </xf>
    <xf numFmtId="0" fontId="9" fillId="0" borderId="0" xfId="0" applyFont="1" applyAlignment="1">
      <alignment horizontal="center" vertical="center" wrapText="1"/>
    </xf>
    <xf numFmtId="0" fontId="13" fillId="0" borderId="0" xfId="0" applyFont="1" applyAlignment="1">
      <alignment horizontal="center" vertical="center" wrapText="1"/>
    </xf>
    <xf numFmtId="0" fontId="14" fillId="0" borderId="0" xfId="0" applyFont="1" applyAlignment="1">
      <alignment horizontal="center" vertical="center" wrapText="1"/>
    </xf>
    <xf numFmtId="0" fontId="13" fillId="0" borderId="0" xfId="0" applyFont="1" applyAlignment="1">
      <alignment horizontal="center" vertical="center"/>
    </xf>
    <xf numFmtId="0" fontId="14" fillId="0" borderId="0" xfId="0" applyFont="1" applyAlignment="1">
      <alignment horizontal="center" vertical="center"/>
    </xf>
    <xf numFmtId="0" fontId="6" fillId="33" borderId="0" xfId="0" applyFont="1" applyFill="1" applyAlignment="1">
      <alignment horizontal="left" vertical="center"/>
    </xf>
    <xf numFmtId="0" fontId="6" fillId="0" borderId="10" xfId="0" applyFont="1" applyBorder="1" applyAlignment="1">
      <alignment horizontal="center" vertical="center" wrapText="1"/>
    </xf>
    <xf numFmtId="0" fontId="11" fillId="0" borderId="10" xfId="0" applyFont="1" applyBorder="1" applyAlignment="1">
      <alignment horizontal="center" vertical="center" wrapText="1"/>
    </xf>
    <xf numFmtId="0" fontId="6" fillId="0" borderId="0" xfId="0" applyFont="1" applyAlignment="1">
      <alignment horizontal="center" vertical="center"/>
    </xf>
    <xf numFmtId="0" fontId="6" fillId="33" borderId="0" xfId="0" applyFont="1" applyFill="1" applyAlignment="1">
      <alignment horizontal="center" vertical="center"/>
    </xf>
    <xf numFmtId="0" fontId="10" fillId="0" borderId="10" xfId="0" applyFont="1" applyBorder="1" applyAlignment="1">
      <alignment horizontal="center" vertical="center" wrapText="1"/>
    </xf>
    <xf numFmtId="0" fontId="6" fillId="0" borderId="10" xfId="0" applyFont="1" applyFill="1" applyBorder="1" applyAlignment="1">
      <alignment horizontal="center" vertical="center" wrapText="1"/>
    </xf>
    <xf numFmtId="0" fontId="6" fillId="0" borderId="12" xfId="0" applyFont="1" applyBorder="1" applyAlignment="1">
      <alignment horizontal="center" vertical="center" wrapText="1"/>
    </xf>
    <xf numFmtId="0" fontId="10" fillId="0" borderId="10" xfId="0" applyFont="1" applyFill="1" applyBorder="1" applyAlignment="1">
      <alignment horizontal="center" vertical="center" wrapText="1"/>
    </xf>
    <xf numFmtId="0" fontId="6" fillId="0" borderId="10" xfId="0" applyFont="1" applyBorder="1" applyAlignment="1">
      <alignment horizontal="center" vertical="center" wrapText="1"/>
    </xf>
    <xf numFmtId="0" fontId="6" fillId="0" borderId="0" xfId="0" applyFont="1" applyFill="1" applyBorder="1" applyAlignment="1">
      <alignment horizontal="center" vertical="center" wrapText="1"/>
    </xf>
    <xf numFmtId="0" fontId="8" fillId="33" borderId="0" xfId="0" applyFont="1" applyFill="1" applyAlignment="1">
      <alignment horizontal="left" vertical="center"/>
    </xf>
    <xf numFmtId="0" fontId="59" fillId="0" borderId="10" xfId="0" applyFont="1" applyBorder="1" applyAlignment="1">
      <alignment horizontal="center" vertical="center" wrapText="1"/>
    </xf>
    <xf numFmtId="0" fontId="59" fillId="0" borderId="10" xfId="0" applyFont="1" applyBorder="1" applyAlignment="1">
      <alignment vertical="center" wrapText="1"/>
    </xf>
    <xf numFmtId="0" fontId="60" fillId="0" borderId="10" xfId="0" applyFont="1" applyBorder="1" applyAlignment="1">
      <alignment horizontal="center" vertical="center" wrapText="1"/>
    </xf>
    <xf numFmtId="0" fontId="59" fillId="0" borderId="11" xfId="0" applyFont="1" applyBorder="1" applyAlignment="1">
      <alignment horizontal="center" vertical="center" wrapText="1"/>
    </xf>
    <xf numFmtId="0" fontId="63" fillId="0" borderId="10" xfId="0" applyFont="1" applyBorder="1" applyAlignment="1">
      <alignment horizontal="center" vertical="center" wrapText="1"/>
    </xf>
    <xf numFmtId="0" fontId="6" fillId="0" borderId="0" xfId="0" applyFont="1" applyBorder="1" applyAlignment="1">
      <alignment horizontal="center" vertical="center" wrapText="1"/>
    </xf>
    <xf numFmtId="0" fontId="6" fillId="0" borderId="0" xfId="0" applyFont="1" applyAlignment="1">
      <alignment horizontal="center" vertical="center" wrapText="1"/>
    </xf>
    <xf numFmtId="0" fontId="6" fillId="33" borderId="0" xfId="0" applyFont="1" applyFill="1" applyAlignment="1">
      <alignment horizontal="left" vertical="center"/>
    </xf>
    <xf numFmtId="0" fontId="64" fillId="0" borderId="10" xfId="0" applyFont="1" applyBorder="1" applyAlignment="1">
      <alignment horizontal="center" vertical="center" wrapText="1"/>
    </xf>
    <xf numFmtId="0" fontId="65" fillId="0" borderId="10" xfId="0" applyFont="1" applyBorder="1" applyAlignment="1">
      <alignment horizontal="center" vertical="center" wrapText="1"/>
    </xf>
    <xf numFmtId="0" fontId="66" fillId="0" borderId="10" xfId="0" applyFont="1" applyBorder="1" applyAlignment="1">
      <alignment horizontal="center" vertical="center" wrapText="1"/>
    </xf>
    <xf numFmtId="0" fontId="6" fillId="34" borderId="0" xfId="0" applyFont="1" applyFill="1" applyAlignment="1">
      <alignment horizontal="left" vertical="center"/>
    </xf>
    <xf numFmtId="0" fontId="6" fillId="0" borderId="12" xfId="0" applyFont="1" applyFill="1" applyBorder="1" applyAlignment="1">
      <alignment horizontal="center" vertical="center" wrapText="1"/>
    </xf>
    <xf numFmtId="0" fontId="6" fillId="33" borderId="0" xfId="0" applyFont="1" applyFill="1" applyAlignment="1">
      <alignment horizontal="center" vertical="center" wrapText="1"/>
    </xf>
    <xf numFmtId="0" fontId="6" fillId="34" borderId="0" xfId="0" applyFont="1" applyFill="1" applyAlignment="1">
      <alignment horizontal="center" vertical="center" wrapText="1"/>
    </xf>
    <xf numFmtId="0" fontId="15" fillId="0" borderId="0" xfId="0" applyFont="1" applyAlignment="1">
      <alignment horizontal="right" vertical="center"/>
    </xf>
    <xf numFmtId="0" fontId="15" fillId="33" borderId="0" xfId="0" applyFont="1" applyFill="1" applyAlignment="1">
      <alignment horizontal="right" vertical="center"/>
    </xf>
    <xf numFmtId="0" fontId="15" fillId="0" borderId="10" xfId="0" applyFont="1" applyFill="1" applyBorder="1" applyAlignment="1">
      <alignment horizontal="center" vertical="center" wrapText="1"/>
    </xf>
    <xf numFmtId="0" fontId="17" fillId="0" borderId="10" xfId="0" applyFont="1" applyBorder="1" applyAlignment="1">
      <alignment horizontal="center" vertical="center" wrapText="1"/>
    </xf>
    <xf numFmtId="0" fontId="15" fillId="0" borderId="11"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5" fillId="0" borderId="10" xfId="0" applyFont="1" applyBorder="1" applyAlignment="1">
      <alignment horizontal="center" vertical="center" wrapText="1"/>
    </xf>
    <xf numFmtId="0" fontId="17" fillId="0" borderId="10" xfId="0" applyFont="1" applyFill="1" applyBorder="1" applyAlignment="1">
      <alignment horizontal="center" vertical="center" wrapText="1"/>
    </xf>
    <xf numFmtId="0" fontId="15" fillId="0" borderId="12" xfId="0" applyFont="1" applyBorder="1" applyAlignment="1">
      <alignment horizontal="center" vertical="center" wrapText="1"/>
    </xf>
    <xf numFmtId="0" fontId="17" fillId="0" borderId="10" xfId="0" applyNumberFormat="1" applyFont="1" applyFill="1" applyBorder="1" applyAlignment="1">
      <alignment horizontal="center" vertical="center" wrapText="1"/>
    </xf>
    <xf numFmtId="0" fontId="15" fillId="0" borderId="11" xfId="0" applyNumberFormat="1" applyFont="1" applyFill="1" applyBorder="1" applyAlignment="1">
      <alignment horizontal="center" vertical="center" wrapText="1"/>
    </xf>
    <xf numFmtId="0" fontId="15" fillId="0" borderId="12" xfId="0" applyNumberFormat="1"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33" borderId="0" xfId="0" applyFont="1" applyFill="1" applyAlignment="1">
      <alignment horizontal="center" vertical="center" wrapText="1"/>
    </xf>
    <xf numFmtId="0" fontId="67" fillId="0" borderId="10" xfId="0" applyFont="1" applyBorder="1" applyAlignment="1">
      <alignment horizontal="center" vertical="center" wrapText="1"/>
    </xf>
    <xf numFmtId="0" fontId="68" fillId="0" borderId="10" xfId="0" applyFont="1" applyBorder="1" applyAlignment="1">
      <alignment vertical="center" wrapText="1"/>
    </xf>
    <xf numFmtId="0" fontId="68" fillId="0" borderId="10" xfId="0" applyFont="1" applyBorder="1" applyAlignment="1">
      <alignment horizontal="center" vertical="center" wrapText="1"/>
    </xf>
    <xf numFmtId="0" fontId="67" fillId="0" borderId="10" xfId="0" applyFont="1" applyBorder="1" applyAlignment="1">
      <alignment vertical="center" wrapText="1"/>
    </xf>
    <xf numFmtId="0" fontId="69" fillId="0" borderId="10" xfId="0" applyFont="1" applyBorder="1" applyAlignment="1">
      <alignment horizontal="justify" vertical="center" wrapText="1"/>
    </xf>
    <xf numFmtId="0" fontId="68" fillId="0" borderId="10" xfId="0" applyFont="1" applyBorder="1" applyAlignment="1">
      <alignment horizontal="justify" vertical="center" wrapText="1"/>
    </xf>
    <xf numFmtId="0" fontId="69" fillId="0" borderId="10" xfId="0" applyFont="1" applyBorder="1" applyAlignment="1">
      <alignment vertical="center" wrapText="1"/>
    </xf>
    <xf numFmtId="0" fontId="67" fillId="0" borderId="11" xfId="0" applyFont="1" applyBorder="1" applyAlignment="1">
      <alignment horizontal="center" vertical="center" wrapText="1"/>
    </xf>
    <xf numFmtId="0" fontId="70" fillId="0" borderId="10" xfId="0" applyFont="1" applyBorder="1" applyAlignment="1">
      <alignment vertical="center" wrapText="1"/>
    </xf>
    <xf numFmtId="0" fontId="15" fillId="0" borderId="0" xfId="0" applyFont="1" applyBorder="1" applyAlignment="1">
      <alignment horizontal="center" vertical="center" wrapText="1"/>
    </xf>
    <xf numFmtId="0" fontId="15" fillId="0" borderId="0" xfId="0" applyFont="1" applyAlignment="1">
      <alignment horizontal="center" vertical="center" wrapText="1"/>
    </xf>
    <xf numFmtId="0" fontId="20" fillId="0" borderId="10" xfId="0" applyFont="1" applyBorder="1" applyAlignment="1">
      <alignment horizontal="center" vertical="center" wrapText="1"/>
    </xf>
    <xf numFmtId="0" fontId="15" fillId="34" borderId="0" xfId="0" applyFont="1" applyFill="1" applyAlignment="1">
      <alignment horizontal="center" vertical="center" wrapText="1"/>
    </xf>
    <xf numFmtId="0" fontId="17" fillId="0" borderId="10" xfId="0" applyFont="1" applyFill="1" applyBorder="1" applyAlignment="1">
      <alignment horizontal="center" vertical="top" wrapText="1"/>
    </xf>
    <xf numFmtId="0" fontId="15" fillId="0" borderId="0" xfId="0" applyFont="1" applyAlignment="1">
      <alignment horizontal="center" vertical="center"/>
    </xf>
    <xf numFmtId="0" fontId="6" fillId="0" borderId="0" xfId="0" applyFont="1" applyAlignment="1">
      <alignment horizontal="justify" vertical="center"/>
    </xf>
    <xf numFmtId="0" fontId="6" fillId="33" borderId="0" xfId="0" applyFont="1" applyFill="1" applyAlignment="1">
      <alignment horizontal="justify" vertical="center"/>
    </xf>
    <xf numFmtId="0" fontId="6" fillId="0" borderId="10" xfId="0" applyFont="1" applyBorder="1" applyAlignment="1">
      <alignment horizontal="justify" vertical="center" wrapText="1"/>
    </xf>
    <xf numFmtId="0" fontId="10" fillId="0" borderId="10" xfId="0" applyFont="1" applyBorder="1" applyAlignment="1">
      <alignment horizontal="justify" vertical="center" wrapText="1"/>
    </xf>
    <xf numFmtId="0" fontId="6" fillId="0" borderId="10" xfId="0" applyFont="1" applyFill="1" applyBorder="1" applyAlignment="1">
      <alignment horizontal="justify" vertical="center" wrapText="1"/>
    </xf>
    <xf numFmtId="0" fontId="6" fillId="0" borderId="12" xfId="0" applyFont="1" applyBorder="1" applyAlignment="1">
      <alignment horizontal="justify" vertical="center" wrapText="1"/>
    </xf>
    <xf numFmtId="0" fontId="6" fillId="0" borderId="0" xfId="0" applyFont="1" applyFill="1" applyBorder="1" applyAlignment="1">
      <alignment horizontal="justify" vertical="center" wrapText="1"/>
    </xf>
    <xf numFmtId="0" fontId="6" fillId="33" borderId="0" xfId="0" applyFont="1" applyFill="1" applyAlignment="1">
      <alignment horizontal="justify" vertical="center" wrapText="1"/>
    </xf>
    <xf numFmtId="0" fontId="59" fillId="0" borderId="10" xfId="0" applyFont="1" applyBorder="1" applyAlignment="1">
      <alignment horizontal="justify" vertical="center" wrapText="1"/>
    </xf>
    <xf numFmtId="0" fontId="60" fillId="0" borderId="10" xfId="0" applyFont="1" applyBorder="1" applyAlignment="1">
      <alignment horizontal="justify" vertical="center" wrapText="1"/>
    </xf>
    <xf numFmtId="0" fontId="59" fillId="0" borderId="11" xfId="0" applyFont="1" applyBorder="1" applyAlignment="1">
      <alignment horizontal="justify" vertical="center" wrapText="1"/>
    </xf>
    <xf numFmtId="0" fontId="71" fillId="0" borderId="10" xfId="0" applyFont="1" applyBorder="1" applyAlignment="1">
      <alignment horizontal="justify" vertical="center" wrapText="1"/>
    </xf>
    <xf numFmtId="0" fontId="6" fillId="0" borderId="0" xfId="0" applyFont="1" applyBorder="1" applyAlignment="1">
      <alignment horizontal="justify" vertical="center" wrapText="1"/>
    </xf>
    <xf numFmtId="0" fontId="6" fillId="0" borderId="0" xfId="0" applyFont="1" applyAlignment="1">
      <alignment horizontal="justify" vertical="center" wrapText="1"/>
    </xf>
    <xf numFmtId="0" fontId="2" fillId="0" borderId="10" xfId="0" applyFont="1" applyBorder="1" applyAlignment="1">
      <alignment horizontal="justify" vertical="center" wrapText="1"/>
    </xf>
    <xf numFmtId="0" fontId="65" fillId="0" borderId="10" xfId="0" applyFont="1" applyBorder="1" applyAlignment="1">
      <alignment horizontal="justify" vertical="center" wrapText="1"/>
    </xf>
    <xf numFmtId="0" fontId="66" fillId="0" borderId="10" xfId="0" applyFont="1" applyBorder="1" applyAlignment="1">
      <alignment horizontal="justify" vertical="center" wrapText="1"/>
    </xf>
    <xf numFmtId="0" fontId="6" fillId="34" borderId="0" xfId="0" applyFont="1" applyFill="1" applyAlignment="1">
      <alignment horizontal="justify" vertical="center" wrapText="1"/>
    </xf>
    <xf numFmtId="0" fontId="0" fillId="0" borderId="10" xfId="0" applyBorder="1" applyAlignment="1">
      <alignment horizontal="justify"/>
    </xf>
    <xf numFmtId="0" fontId="2" fillId="0" borderId="10" xfId="0" applyFont="1" applyBorder="1" applyAlignment="1">
      <alignment horizontal="center" vertical="center" wrapText="1"/>
    </xf>
    <xf numFmtId="0" fontId="6" fillId="0" borderId="0" xfId="0" applyFont="1" applyFill="1" applyAlignment="1">
      <alignment horizontal="center" vertical="center"/>
    </xf>
    <xf numFmtId="0" fontId="6" fillId="0" borderId="0" xfId="0" applyFont="1" applyFill="1" applyAlignment="1">
      <alignment horizontal="center" vertical="center" wrapText="1"/>
    </xf>
    <xf numFmtId="0" fontId="59" fillId="0" borderId="10" xfId="0" applyFont="1" applyFill="1" applyBorder="1" applyAlignment="1">
      <alignment horizontal="center" vertical="center" wrapText="1"/>
    </xf>
    <xf numFmtId="0" fontId="60" fillId="0" borderId="10" xfId="0" applyFont="1" applyFill="1" applyBorder="1" applyAlignment="1">
      <alignment horizontal="center" vertical="center" wrapText="1"/>
    </xf>
    <xf numFmtId="0" fontId="59" fillId="0" borderId="11" xfId="0" applyFont="1" applyFill="1" applyBorder="1" applyAlignment="1">
      <alignment horizontal="center" vertical="center" wrapText="1"/>
    </xf>
    <xf numFmtId="0" fontId="63" fillId="0" borderId="1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8" fillId="33" borderId="0" xfId="0" applyFont="1" applyFill="1" applyAlignment="1">
      <alignment horizontal="center" vertical="center"/>
    </xf>
    <xf numFmtId="0" fontId="6" fillId="23" borderId="10" xfId="0" applyFont="1" applyFill="1" applyBorder="1" applyAlignment="1">
      <alignment horizontal="center" vertical="center" wrapText="1"/>
    </xf>
    <xf numFmtId="0" fontId="62" fillId="35" borderId="10" xfId="0" applyFont="1" applyFill="1" applyBorder="1" applyAlignment="1">
      <alignment horizontal="center" vertical="center" wrapText="1"/>
    </xf>
    <xf numFmtId="0" fontId="8" fillId="35" borderId="10" xfId="0" applyFont="1" applyFill="1" applyBorder="1" applyAlignment="1">
      <alignment horizontal="center" vertical="center" wrapText="1"/>
    </xf>
    <xf numFmtId="0" fontId="21" fillId="0" borderId="10" xfId="0" applyFont="1" applyBorder="1" applyAlignment="1">
      <alignment horizontal="center" vertical="center" wrapText="1"/>
    </xf>
    <xf numFmtId="0" fontId="6" fillId="35" borderId="10" xfId="0" applyFont="1" applyFill="1" applyBorder="1" applyAlignment="1">
      <alignment horizontal="center" vertical="center" wrapText="1"/>
    </xf>
    <xf numFmtId="0" fontId="0" fillId="36" borderId="0" xfId="0" applyFill="1" applyAlignment="1">
      <alignment/>
    </xf>
    <xf numFmtId="0" fontId="0" fillId="36" borderId="10" xfId="0" applyFill="1" applyBorder="1" applyAlignment="1">
      <alignment/>
    </xf>
    <xf numFmtId="0" fontId="2" fillId="0" borderId="13" xfId="0" applyFont="1" applyBorder="1" applyAlignment="1">
      <alignment horizontal="center" vertical="center"/>
    </xf>
    <xf numFmtId="0" fontId="0" fillId="0" borderId="13" xfId="0" applyBorder="1" applyAlignment="1">
      <alignment horizontal="center" vertical="center"/>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1" xfId="0" applyFont="1" applyBorder="1" applyAlignment="1">
      <alignment horizontal="justify" vertical="center" wrapText="1"/>
    </xf>
    <xf numFmtId="0" fontId="6" fillId="0" borderId="12" xfId="0" applyFont="1" applyBorder="1" applyAlignment="1">
      <alignment horizontal="justify" vertical="center" wrapText="1"/>
    </xf>
    <xf numFmtId="0" fontId="10" fillId="0" borderId="11"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2" xfId="0" applyFont="1" applyBorder="1" applyAlignment="1">
      <alignment horizontal="center" vertical="center" wrapText="1"/>
    </xf>
    <xf numFmtId="0" fontId="15" fillId="0" borderId="11" xfId="0" applyFont="1" applyBorder="1" applyAlignment="1">
      <alignment horizontal="center" vertical="center" wrapText="1"/>
    </xf>
    <xf numFmtId="0" fontId="15" fillId="0" borderId="12" xfId="0" applyFont="1" applyBorder="1" applyAlignment="1">
      <alignment horizontal="center" vertical="center" wrapText="1"/>
    </xf>
    <xf numFmtId="0" fontId="6" fillId="0" borderId="1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12" xfId="0" applyFont="1" applyFill="1" applyBorder="1" applyAlignment="1">
      <alignment horizontal="center" vertical="center" wrapText="1"/>
    </xf>
    <xf numFmtId="0" fontId="10" fillId="0" borderId="11" xfId="0" applyFont="1" applyBorder="1" applyAlignment="1">
      <alignment horizontal="justify" vertical="center" wrapText="1"/>
    </xf>
    <xf numFmtId="0" fontId="10" fillId="0" borderId="14" xfId="0" applyFont="1" applyBorder="1" applyAlignment="1">
      <alignment horizontal="justify" vertical="center" wrapText="1"/>
    </xf>
    <xf numFmtId="0" fontId="10" fillId="0" borderId="12" xfId="0" applyFont="1" applyBorder="1" applyAlignment="1">
      <alignment horizontal="justify" vertical="center" wrapText="1"/>
    </xf>
    <xf numFmtId="0" fontId="17" fillId="0" borderId="11"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12" xfId="0" applyFont="1" applyBorder="1" applyAlignment="1">
      <alignment horizontal="center" vertical="center" wrapText="1"/>
    </xf>
    <xf numFmtId="0" fontId="6" fillId="0" borderId="14" xfId="0" applyFont="1" applyFill="1" applyBorder="1" applyAlignment="1">
      <alignment horizontal="center" vertical="center" wrapText="1"/>
    </xf>
    <xf numFmtId="0" fontId="17" fillId="0" borderId="11" xfId="0" applyNumberFormat="1" applyFont="1" applyFill="1" applyBorder="1" applyAlignment="1">
      <alignment horizontal="center" vertical="center" wrapText="1"/>
    </xf>
    <xf numFmtId="0" fontId="17" fillId="0" borderId="12" xfId="0" applyNumberFormat="1" applyFont="1" applyFill="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0" xfId="0" applyFont="1" applyBorder="1" applyAlignment="1">
      <alignment horizontal="center" vertical="center"/>
    </xf>
    <xf numFmtId="0" fontId="9" fillId="0" borderId="10" xfId="0" applyFont="1" applyBorder="1" applyAlignment="1">
      <alignment horizontal="justify" vertical="center" wrapText="1"/>
    </xf>
    <xf numFmtId="0" fontId="9" fillId="0" borderId="10" xfId="0" applyFont="1" applyBorder="1" applyAlignment="1">
      <alignment horizontal="justify" vertical="center"/>
    </xf>
    <xf numFmtId="0" fontId="19" fillId="0" borderId="10" xfId="0" applyFont="1" applyBorder="1" applyAlignment="1">
      <alignment horizontal="center" vertical="center" wrapText="1"/>
    </xf>
    <xf numFmtId="0" fontId="19" fillId="0" borderId="10" xfId="0" applyFont="1" applyBorder="1" applyAlignment="1">
      <alignment horizontal="center" vertical="center"/>
    </xf>
    <xf numFmtId="0" fontId="6" fillId="0" borderId="11" xfId="0" applyFont="1" applyFill="1" applyBorder="1" applyAlignment="1">
      <alignment horizontal="justify" vertical="center" wrapText="1"/>
    </xf>
    <xf numFmtId="0" fontId="6" fillId="0" borderId="12" xfId="0" applyFont="1" applyFill="1" applyBorder="1" applyAlignment="1">
      <alignment horizontal="justify" vertical="center" wrapText="1"/>
    </xf>
    <xf numFmtId="0" fontId="10" fillId="0" borderId="14" xfId="0" applyFont="1" applyFill="1" applyBorder="1" applyAlignment="1">
      <alignment horizontal="center" vertical="center" wrapText="1"/>
    </xf>
    <xf numFmtId="0" fontId="13" fillId="0" borderId="11" xfId="0" applyFont="1" applyFill="1" applyBorder="1" applyAlignment="1">
      <alignment horizontal="center" vertical="center" wrapText="1"/>
    </xf>
    <xf numFmtId="0" fontId="13" fillId="0" borderId="12" xfId="0" applyFont="1" applyFill="1" applyBorder="1" applyAlignment="1">
      <alignment horizontal="center" vertical="center" wrapText="1"/>
    </xf>
    <xf numFmtId="0" fontId="13" fillId="0" borderId="10" xfId="0" applyFont="1" applyBorder="1" applyAlignment="1">
      <alignment horizontal="center" vertical="center" wrapText="1"/>
    </xf>
    <xf numFmtId="0" fontId="13" fillId="0" borderId="10" xfId="0" applyFont="1" applyBorder="1" applyAlignment="1">
      <alignment horizontal="center" vertical="center"/>
    </xf>
    <xf numFmtId="0" fontId="13" fillId="0" borderId="10" xfId="0" applyFont="1" applyBorder="1" applyAlignment="1">
      <alignment horizontal="justify" vertical="center" wrapText="1"/>
    </xf>
    <xf numFmtId="0" fontId="13" fillId="0" borderId="10" xfId="0" applyFont="1" applyBorder="1" applyAlignment="1">
      <alignment horizontal="justify" vertical="center"/>
    </xf>
    <xf numFmtId="0" fontId="13" fillId="0" borderId="11"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10" xfId="0" applyFont="1" applyBorder="1" applyAlignment="1">
      <alignment horizontal="center" vertical="center"/>
    </xf>
    <xf numFmtId="0" fontId="9" fillId="0" borderId="11" xfId="0" applyFont="1" applyFill="1" applyBorder="1" applyAlignment="1">
      <alignment horizontal="center" vertical="center" wrapText="1"/>
    </xf>
    <xf numFmtId="0" fontId="9" fillId="0" borderId="12" xfId="0" applyFont="1" applyFill="1" applyBorder="1" applyAlignment="1">
      <alignment horizontal="center" vertical="center" wrapText="1"/>
    </xf>
    <xf numFmtId="0" fontId="9" fillId="0" borderId="11" xfId="0" applyFont="1" applyBorder="1" applyAlignment="1">
      <alignment horizontal="center" vertical="center" wrapText="1"/>
    </xf>
    <xf numFmtId="0" fontId="9" fillId="0" borderId="12" xfId="0" applyFont="1" applyBorder="1" applyAlignment="1">
      <alignment horizontal="center" vertical="center" wrapText="1"/>
    </xf>
    <xf numFmtId="0" fontId="9" fillId="0" borderId="11" xfId="0" applyFont="1" applyBorder="1" applyAlignment="1">
      <alignment horizontal="justify" vertical="center" wrapText="1"/>
    </xf>
    <xf numFmtId="0" fontId="9" fillId="0" borderId="12" xfId="0" applyFont="1" applyBorder="1" applyAlignment="1">
      <alignment horizontal="justify" vertical="center" wrapText="1"/>
    </xf>
    <xf numFmtId="0" fontId="19" fillId="0" borderId="11" xfId="0" applyFont="1" applyBorder="1" applyAlignment="1">
      <alignment horizontal="center" vertical="center" wrapText="1"/>
    </xf>
    <xf numFmtId="0" fontId="19" fillId="0" borderId="12"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0" xfId="0" applyFont="1" applyBorder="1" applyAlignment="1">
      <alignment horizontal="center" vertical="center"/>
    </xf>
    <xf numFmtId="0" fontId="8" fillId="0" borderId="0" xfId="0" applyFont="1" applyAlignment="1">
      <alignment horizontal="center" vertical="center"/>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59" fillId="0" borderId="10" xfId="0" applyFont="1" applyFill="1" applyBorder="1" applyAlignment="1">
      <alignment horizontal="center" vertical="center" wrapText="1"/>
    </xf>
    <xf numFmtId="0" fontId="59" fillId="0" borderId="10" xfId="0" applyFont="1" applyBorder="1" applyAlignment="1">
      <alignment horizontal="center" vertical="center" wrapText="1"/>
    </xf>
    <xf numFmtId="0" fontId="59" fillId="0" borderId="10" xfId="0" applyFont="1" applyBorder="1" applyAlignment="1">
      <alignment horizontal="center" vertical="center" wrapText="1"/>
    </xf>
    <xf numFmtId="0" fontId="59" fillId="0" borderId="10" xfId="0" applyFont="1" applyBorder="1" applyAlignment="1">
      <alignment horizontal="justify" vertical="center" wrapText="1"/>
    </xf>
    <xf numFmtId="0" fontId="67" fillId="0" borderId="10" xfId="0" applyFont="1" applyBorder="1" applyAlignment="1">
      <alignment vertical="center" wrapText="1"/>
    </xf>
    <xf numFmtId="0" fontId="67" fillId="0" borderId="10" xfId="0" applyFont="1" applyBorder="1" applyAlignment="1">
      <alignment horizontal="center" vertical="center" wrapText="1"/>
    </xf>
    <xf numFmtId="0" fontId="62" fillId="0" borderId="10" xfId="0" applyFont="1" applyBorder="1" applyAlignment="1">
      <alignment horizontal="justify" vertical="center" wrapText="1"/>
    </xf>
    <xf numFmtId="0" fontId="72" fillId="0" borderId="10" xfId="0" applyFont="1" applyBorder="1" applyAlignment="1">
      <alignment horizontal="justify" vertical="center" wrapText="1"/>
    </xf>
    <xf numFmtId="0" fontId="59" fillId="0" borderId="10" xfId="0" applyFont="1" applyBorder="1" applyAlignment="1">
      <alignment horizontal="justify" vertical="center"/>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G12"/>
  <sheetViews>
    <sheetView zoomScalePageLayoutView="0" workbookViewId="0" topLeftCell="A1">
      <selection activeCell="F23" sqref="F23"/>
    </sheetView>
  </sheetViews>
  <sheetFormatPr defaultColWidth="8.8515625" defaultRowHeight="15"/>
  <cols>
    <col min="1" max="1" width="44.421875" style="0" customWidth="1"/>
    <col min="2" max="2" width="13.8515625" style="0" customWidth="1"/>
    <col min="3" max="3" width="13.421875" style="0" customWidth="1"/>
    <col min="4" max="4" width="15.8515625" style="0" customWidth="1"/>
    <col min="5" max="5" width="17.7109375" style="0" customWidth="1"/>
    <col min="6" max="6" width="59.28125" style="0" customWidth="1"/>
    <col min="7" max="7" width="22.28125" style="0" customWidth="1"/>
  </cols>
  <sheetData>
    <row r="1" s="8" customFormat="1" ht="18.75">
      <c r="A1" s="7" t="s">
        <v>150</v>
      </c>
    </row>
    <row r="2" s="8" customFormat="1" ht="16.5"/>
    <row r="3" spans="1:6" s="8" customFormat="1" ht="16.5">
      <c r="A3" s="8" t="s">
        <v>151</v>
      </c>
      <c r="B3" s="139" t="s">
        <v>157</v>
      </c>
      <c r="C3" s="140"/>
      <c r="D3" s="140"/>
      <c r="E3" s="140"/>
      <c r="F3" s="140"/>
    </row>
    <row r="5" spans="1:6" s="9" customFormat="1" ht="66">
      <c r="A5" s="2" t="s">
        <v>152</v>
      </c>
      <c r="B5" s="2" t="s">
        <v>153</v>
      </c>
      <c r="C5" s="2" t="s">
        <v>154</v>
      </c>
      <c r="D5" s="2" t="s">
        <v>155</v>
      </c>
      <c r="E5" s="2" t="s">
        <v>156</v>
      </c>
      <c r="F5" s="2" t="s">
        <v>64</v>
      </c>
    </row>
    <row r="6" spans="1:6" ht="15">
      <c r="A6" s="10" t="s">
        <v>369</v>
      </c>
      <c r="B6" s="138">
        <f>Имущество!E82</f>
        <v>4012.299999999999</v>
      </c>
      <c r="C6" s="138">
        <f>SUMIF(Имущество!G8:G81,"Учебный кабинет",Имущество!E8:E81)</f>
        <v>2122.0000000000005</v>
      </c>
      <c r="D6" s="138">
        <f>SUMIF(Имущество!G8:G81,"Офисное",Имущество!E8:E81)</f>
        <v>440.30000000000007</v>
      </c>
      <c r="E6" s="138">
        <f>SUMIF(Имущество!G8:G81,"Вспомогательное",Имущество!E8:E81)</f>
        <v>1450</v>
      </c>
      <c r="F6" s="10" t="s">
        <v>158</v>
      </c>
    </row>
    <row r="7" spans="1:6" ht="15">
      <c r="A7" s="10" t="s">
        <v>370</v>
      </c>
      <c r="B7" s="138">
        <f>Имущество!E223</f>
        <v>4561.42</v>
      </c>
      <c r="C7" s="138">
        <f>SUMIF(Имущество!G87:G222,"Учебный кабинет",Имущество!E87:E222)</f>
        <v>1837.2</v>
      </c>
      <c r="D7" s="138">
        <f>SUMIF(Имущество!G87:G222,"Офисное",Имущество!E87:E222)</f>
        <v>388.3</v>
      </c>
      <c r="E7" s="138">
        <f>SUMIF(Имущество!G87:G222,"Вспомогательное",Имущество!E87:E222)</f>
        <v>2335.9200000000005</v>
      </c>
      <c r="F7" s="10" t="s">
        <v>159</v>
      </c>
    </row>
    <row r="8" spans="1:7" ht="30">
      <c r="A8" s="120" t="s">
        <v>371</v>
      </c>
      <c r="B8" s="138">
        <f>Имущество!E276</f>
        <v>2083.1000000000004</v>
      </c>
      <c r="C8" s="138">
        <f>SUMIF(Имущество!G239:G275,"Учебный кабинет",Имущество!E239:E275)</f>
        <v>1091.8</v>
      </c>
      <c r="D8" s="138">
        <f>SUMIF(Имущество!G239:G275,"Офисное",Имущество!E239:E275)</f>
        <v>98</v>
      </c>
      <c r="E8" s="138">
        <f>SUMIF(Имущество!G239:G275,"Вспомогательное",Имущество!E239:E275)</f>
        <v>893.2999999999998</v>
      </c>
      <c r="F8" s="10" t="s">
        <v>160</v>
      </c>
      <c r="G8" s="137"/>
    </row>
    <row r="9" spans="1:7" ht="30">
      <c r="A9" s="120" t="s">
        <v>372</v>
      </c>
      <c r="B9" s="138">
        <f>Имущество!E235</f>
        <v>1046.6</v>
      </c>
      <c r="C9" s="138">
        <f>SUMIF(Имущество!G228:G234,"Учебный кабинет",Имущество!E228:E234)</f>
        <v>710</v>
      </c>
      <c r="D9" s="138">
        <f>SUMIF(Имущество!G228:G234,"Офисное",Имущество!E228:E234)</f>
        <v>5.9</v>
      </c>
      <c r="E9" s="138">
        <f>SUMIF(Имущество!G228:G234,"Вспомогательное",Имущество!E228:E234)</f>
        <v>330.70000000000005</v>
      </c>
      <c r="F9" s="10" t="s">
        <v>161</v>
      </c>
      <c r="G9" s="137"/>
    </row>
    <row r="10" spans="1:6" ht="15">
      <c r="A10" s="10" t="s">
        <v>368</v>
      </c>
      <c r="B10" s="138">
        <f>Имущество!E283</f>
        <v>152.1</v>
      </c>
      <c r="C10" s="138">
        <f>SUMIF(Имущество!G282,"Учебный кабинет",Имущество!E282)</f>
        <v>0</v>
      </c>
      <c r="D10" s="138">
        <f>SUMIF(Имущество!G282,"Офисное",Имущество!E282)</f>
        <v>0</v>
      </c>
      <c r="E10" s="138">
        <f>SUMIF(Имущество!G282,"Вспомогательное",Имущество!E282)</f>
        <v>152.1</v>
      </c>
      <c r="F10" s="10" t="s">
        <v>30</v>
      </c>
    </row>
    <row r="11" spans="1:6" ht="15">
      <c r="A11" s="10" t="s">
        <v>162</v>
      </c>
      <c r="B11" s="138">
        <f>SUM(B6:B10)</f>
        <v>11855.52</v>
      </c>
      <c r="C11" s="138">
        <f>SUM(C6:C10)</f>
        <v>5761.000000000001</v>
      </c>
      <c r="D11" s="138">
        <f>SUM(D6:D10)</f>
        <v>932.5000000000001</v>
      </c>
      <c r="E11" s="138">
        <f>SUM(E6:E10)</f>
        <v>5162.02</v>
      </c>
      <c r="F11" s="10"/>
    </row>
    <row r="12" spans="2:5" ht="15">
      <c r="B12" s="137"/>
      <c r="C12" s="137"/>
      <c r="D12" s="137"/>
      <c r="E12" s="137"/>
    </row>
  </sheetData>
  <sheetProtection/>
  <mergeCells count="1">
    <mergeCell ref="B3:F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79"/>
</worksheet>
</file>

<file path=xl/worksheets/sheet2.xml><?xml version="1.0" encoding="utf-8"?>
<worksheet xmlns="http://schemas.openxmlformats.org/spreadsheetml/2006/main" xmlns:r="http://schemas.openxmlformats.org/officeDocument/2006/relationships">
  <dimension ref="A1:I283"/>
  <sheetViews>
    <sheetView tabSelected="1" zoomScale="125" zoomScaleNormal="125" zoomScalePageLayoutView="0" workbookViewId="0" topLeftCell="A55">
      <selection activeCell="H57" sqref="H57"/>
    </sheetView>
  </sheetViews>
  <sheetFormatPr defaultColWidth="9.140625" defaultRowHeight="15"/>
  <cols>
    <col min="1" max="1" width="1.8515625" style="19" customWidth="1"/>
    <col min="2" max="2" width="5.28125" style="19" customWidth="1"/>
    <col min="3" max="3" width="14.7109375" style="19" customWidth="1"/>
    <col min="4" max="4" width="11.8515625" style="19" customWidth="1"/>
    <col min="5" max="5" width="7.28125" style="122" customWidth="1"/>
    <col min="6" max="6" width="9.140625" style="19" customWidth="1"/>
    <col min="7" max="7" width="18.00390625" style="49" customWidth="1"/>
    <col min="8" max="8" width="20.421875" style="102" customWidth="1"/>
    <col min="9" max="9" width="62.28125" style="101" customWidth="1"/>
    <col min="10" max="16384" width="9.140625" style="1" customWidth="1"/>
  </cols>
  <sheetData>
    <row r="1" spans="1:9" ht="13.5" customHeight="1">
      <c r="A1" s="200" t="s">
        <v>196</v>
      </c>
      <c r="B1" s="200"/>
      <c r="C1" s="200"/>
      <c r="D1" s="200"/>
      <c r="E1" s="200"/>
      <c r="F1" s="200"/>
      <c r="G1" s="200"/>
      <c r="H1" s="200"/>
      <c r="I1" s="200"/>
    </row>
    <row r="2" spans="2:9" ht="16.5">
      <c r="B2" s="20"/>
      <c r="I2" s="73"/>
    </row>
    <row r="3" spans="2:9" ht="16.5">
      <c r="B3" s="20"/>
      <c r="I3" s="73"/>
    </row>
    <row r="4" spans="2:9" ht="16.5">
      <c r="B4" s="20"/>
      <c r="I4" s="73"/>
    </row>
    <row r="5" spans="2:9" ht="39.75" customHeight="1">
      <c r="B5" s="21" t="s">
        <v>31</v>
      </c>
      <c r="C5" s="22"/>
      <c r="D5" s="22"/>
      <c r="E5" s="131"/>
      <c r="F5" s="23" t="s">
        <v>44</v>
      </c>
      <c r="G5" s="50"/>
      <c r="H5" s="103"/>
      <c r="I5" s="74"/>
    </row>
    <row r="6" spans="1:9" s="43" customFormat="1" ht="36.75" customHeight="1">
      <c r="A6" s="42"/>
      <c r="B6" s="186" t="s">
        <v>32</v>
      </c>
      <c r="C6" s="188" t="s">
        <v>33</v>
      </c>
      <c r="D6" s="188" t="s">
        <v>34</v>
      </c>
      <c r="E6" s="180" t="s">
        <v>35</v>
      </c>
      <c r="F6" s="186" t="s">
        <v>36</v>
      </c>
      <c r="G6" s="182" t="s">
        <v>37</v>
      </c>
      <c r="H6" s="184" t="s">
        <v>38</v>
      </c>
      <c r="I6" s="201" t="s">
        <v>39</v>
      </c>
    </row>
    <row r="7" spans="1:9" s="45" customFormat="1" ht="12.75">
      <c r="A7" s="44"/>
      <c r="B7" s="187"/>
      <c r="C7" s="189"/>
      <c r="D7" s="189"/>
      <c r="E7" s="181"/>
      <c r="F7" s="187"/>
      <c r="G7" s="183"/>
      <c r="H7" s="185"/>
      <c r="I7" s="202"/>
    </row>
    <row r="8" spans="1:9" s="3" customFormat="1" ht="45">
      <c r="A8" s="25"/>
      <c r="B8" s="26">
        <v>1</v>
      </c>
      <c r="C8" s="26">
        <v>101</v>
      </c>
      <c r="D8" s="26">
        <v>3</v>
      </c>
      <c r="E8" s="52">
        <v>47</v>
      </c>
      <c r="F8" s="26">
        <v>30</v>
      </c>
      <c r="G8" s="51" t="s">
        <v>40</v>
      </c>
      <c r="H8" s="104" t="s">
        <v>68</v>
      </c>
      <c r="I8" s="75" t="s">
        <v>303</v>
      </c>
    </row>
    <row r="9" spans="1:9" s="3" customFormat="1" ht="60">
      <c r="A9" s="25"/>
      <c r="B9" s="29">
        <v>1</v>
      </c>
      <c r="C9" s="29">
        <v>102</v>
      </c>
      <c r="D9" s="26">
        <v>4</v>
      </c>
      <c r="E9" s="54">
        <v>48.4</v>
      </c>
      <c r="F9" s="27">
        <v>13</v>
      </c>
      <c r="G9" s="51" t="s">
        <v>41</v>
      </c>
      <c r="H9" s="105" t="s">
        <v>163</v>
      </c>
      <c r="I9" s="76" t="s">
        <v>164</v>
      </c>
    </row>
    <row r="10" spans="1:9" s="3" customFormat="1" ht="60">
      <c r="A10" s="25"/>
      <c r="B10" s="26">
        <v>1</v>
      </c>
      <c r="C10" s="29">
        <v>103</v>
      </c>
      <c r="D10" s="26">
        <v>5</v>
      </c>
      <c r="E10" s="54">
        <v>50.9</v>
      </c>
      <c r="F10" s="27">
        <v>13</v>
      </c>
      <c r="G10" s="51" t="s">
        <v>41</v>
      </c>
      <c r="H10" s="105" t="s">
        <v>163</v>
      </c>
      <c r="I10" s="76" t="s">
        <v>165</v>
      </c>
    </row>
    <row r="11" spans="1:9" s="3" customFormat="1" ht="16.5">
      <c r="A11" s="25"/>
      <c r="B11" s="26">
        <v>1</v>
      </c>
      <c r="C11" s="29" t="s">
        <v>71</v>
      </c>
      <c r="D11" s="26">
        <v>6</v>
      </c>
      <c r="E11" s="54">
        <v>47.1</v>
      </c>
      <c r="F11" s="27"/>
      <c r="G11" s="51" t="s">
        <v>139</v>
      </c>
      <c r="H11" s="105" t="s">
        <v>72</v>
      </c>
      <c r="I11" s="76" t="s">
        <v>3</v>
      </c>
    </row>
    <row r="12" spans="1:9" s="3" customFormat="1" ht="75">
      <c r="A12" s="25"/>
      <c r="B12" s="26">
        <v>1</v>
      </c>
      <c r="C12" s="26">
        <v>104</v>
      </c>
      <c r="D12" s="26">
        <v>9</v>
      </c>
      <c r="E12" s="52">
        <v>30.9</v>
      </c>
      <c r="F12" s="26"/>
      <c r="G12" s="52" t="s">
        <v>40</v>
      </c>
      <c r="H12" s="106" t="s">
        <v>166</v>
      </c>
      <c r="I12" s="76" t="s">
        <v>167</v>
      </c>
    </row>
    <row r="13" spans="1:9" s="3" customFormat="1" ht="16.5">
      <c r="A13" s="25"/>
      <c r="B13" s="26">
        <v>1</v>
      </c>
      <c r="C13" s="26">
        <v>105</v>
      </c>
      <c r="D13" s="26">
        <v>10</v>
      </c>
      <c r="E13" s="52">
        <v>15.7</v>
      </c>
      <c r="F13" s="26"/>
      <c r="G13" s="52" t="s">
        <v>40</v>
      </c>
      <c r="H13" s="106" t="s">
        <v>69</v>
      </c>
      <c r="I13" s="76" t="s">
        <v>168</v>
      </c>
    </row>
    <row r="14" spans="1:9" s="3" customFormat="1" ht="90">
      <c r="A14" s="25"/>
      <c r="B14" s="26">
        <v>1</v>
      </c>
      <c r="C14" s="26" t="s">
        <v>53</v>
      </c>
      <c r="D14" s="26">
        <v>11</v>
      </c>
      <c r="E14" s="52">
        <v>15.9</v>
      </c>
      <c r="F14" s="26"/>
      <c r="G14" s="52" t="s">
        <v>40</v>
      </c>
      <c r="H14" s="106" t="s">
        <v>304</v>
      </c>
      <c r="I14" s="76" t="s">
        <v>169</v>
      </c>
    </row>
    <row r="15" spans="1:9" s="3" customFormat="1" ht="45">
      <c r="A15" s="25"/>
      <c r="B15" s="26">
        <v>1</v>
      </c>
      <c r="C15" s="29">
        <v>106</v>
      </c>
      <c r="D15" s="26" t="s">
        <v>73</v>
      </c>
      <c r="E15" s="52">
        <f>48.2+18+1.8+2+3.4+3.7</f>
        <v>77.10000000000001</v>
      </c>
      <c r="F15" s="26">
        <v>15</v>
      </c>
      <c r="G15" s="51" t="s">
        <v>139</v>
      </c>
      <c r="H15" s="106" t="s">
        <v>70</v>
      </c>
      <c r="I15" s="75" t="s">
        <v>305</v>
      </c>
    </row>
    <row r="16" spans="1:9" s="3" customFormat="1" ht="33" customHeight="1">
      <c r="A16" s="25"/>
      <c r="B16" s="141">
        <v>1</v>
      </c>
      <c r="C16" s="141">
        <v>107</v>
      </c>
      <c r="D16" s="141">
        <v>64</v>
      </c>
      <c r="E16" s="156">
        <f>267.7</f>
        <v>267.7</v>
      </c>
      <c r="F16" s="141">
        <v>30</v>
      </c>
      <c r="G16" s="145" t="s">
        <v>41</v>
      </c>
      <c r="H16" s="147" t="s">
        <v>48</v>
      </c>
      <c r="I16" s="158" t="s">
        <v>170</v>
      </c>
    </row>
    <row r="17" spans="1:9" s="3" customFormat="1" ht="34.5" customHeight="1">
      <c r="A17" s="25"/>
      <c r="B17" s="142"/>
      <c r="C17" s="142"/>
      <c r="D17" s="142"/>
      <c r="E17" s="157"/>
      <c r="F17" s="142"/>
      <c r="G17" s="146"/>
      <c r="H17" s="148"/>
      <c r="I17" s="159"/>
    </row>
    <row r="18" spans="1:9" s="3" customFormat="1" ht="45">
      <c r="A18" s="25"/>
      <c r="B18" s="26">
        <v>1</v>
      </c>
      <c r="C18" s="26">
        <v>108</v>
      </c>
      <c r="D18" s="26">
        <v>49</v>
      </c>
      <c r="E18" s="52">
        <v>15.6</v>
      </c>
      <c r="F18" s="26"/>
      <c r="G18" s="51" t="s">
        <v>139</v>
      </c>
      <c r="H18" s="104" t="s">
        <v>63</v>
      </c>
      <c r="I18" s="79" t="s">
        <v>306</v>
      </c>
    </row>
    <row r="19" spans="1:9" s="3" customFormat="1" ht="16.5">
      <c r="A19" s="25"/>
      <c r="B19" s="26">
        <v>1</v>
      </c>
      <c r="C19" s="29">
        <v>109</v>
      </c>
      <c r="D19" s="26">
        <v>48</v>
      </c>
      <c r="E19" s="52">
        <v>15.3</v>
      </c>
      <c r="F19" s="26"/>
      <c r="G19" s="52" t="s">
        <v>40</v>
      </c>
      <c r="H19" s="106" t="s">
        <v>68</v>
      </c>
      <c r="I19" s="76" t="s">
        <v>307</v>
      </c>
    </row>
    <row r="20" spans="1:9" s="3" customFormat="1" ht="60">
      <c r="A20" s="25"/>
      <c r="B20" s="26">
        <v>1</v>
      </c>
      <c r="C20" s="26">
        <v>110</v>
      </c>
      <c r="D20" s="26">
        <v>45</v>
      </c>
      <c r="E20" s="54">
        <v>66.7</v>
      </c>
      <c r="F20" s="27">
        <v>18</v>
      </c>
      <c r="G20" s="51" t="s">
        <v>41</v>
      </c>
      <c r="H20" s="105" t="s">
        <v>280</v>
      </c>
      <c r="I20" s="76" t="s">
        <v>308</v>
      </c>
    </row>
    <row r="21" spans="1:9" s="3" customFormat="1" ht="16.5">
      <c r="A21" s="25"/>
      <c r="B21" s="26">
        <v>1</v>
      </c>
      <c r="C21" s="26">
        <v>111</v>
      </c>
      <c r="D21" s="26">
        <v>43</v>
      </c>
      <c r="E21" s="54">
        <v>15.1</v>
      </c>
      <c r="F21" s="27">
        <v>3</v>
      </c>
      <c r="G21" s="51" t="s">
        <v>40</v>
      </c>
      <c r="H21" s="105"/>
      <c r="I21" s="76" t="s">
        <v>309</v>
      </c>
    </row>
    <row r="22" spans="1:9" s="3" customFormat="1" ht="60">
      <c r="A22" s="25"/>
      <c r="B22" s="26">
        <v>1</v>
      </c>
      <c r="C22" s="29">
        <v>112</v>
      </c>
      <c r="D22" s="26">
        <v>42</v>
      </c>
      <c r="E22" s="54">
        <v>65.5</v>
      </c>
      <c r="F22" s="27">
        <v>18</v>
      </c>
      <c r="G22" s="51" t="s">
        <v>41</v>
      </c>
      <c r="H22" s="105" t="s">
        <v>280</v>
      </c>
      <c r="I22" s="76" t="s">
        <v>310</v>
      </c>
    </row>
    <row r="23" spans="1:9" s="3" customFormat="1" ht="30">
      <c r="A23" s="25"/>
      <c r="B23" s="26">
        <v>1</v>
      </c>
      <c r="C23" s="31">
        <v>113</v>
      </c>
      <c r="D23" s="26">
        <v>39</v>
      </c>
      <c r="E23" s="52">
        <v>14</v>
      </c>
      <c r="F23" s="26"/>
      <c r="G23" s="51" t="s">
        <v>139</v>
      </c>
      <c r="H23" s="106" t="s">
        <v>74</v>
      </c>
      <c r="I23" s="75" t="s">
        <v>171</v>
      </c>
    </row>
    <row r="24" spans="1:9" s="3" customFormat="1" ht="16.5">
      <c r="A24" s="25"/>
      <c r="B24" s="26">
        <v>1</v>
      </c>
      <c r="C24" s="26">
        <v>114</v>
      </c>
      <c r="D24" s="26">
        <v>38</v>
      </c>
      <c r="E24" s="52">
        <v>17.3</v>
      </c>
      <c r="F24" s="26"/>
      <c r="G24" s="52" t="s">
        <v>40</v>
      </c>
      <c r="H24" s="106" t="s">
        <v>75</v>
      </c>
      <c r="I24" s="76" t="s">
        <v>65</v>
      </c>
    </row>
    <row r="25" spans="1:9" s="3" customFormat="1" ht="30">
      <c r="A25" s="25"/>
      <c r="B25" s="26">
        <v>1</v>
      </c>
      <c r="C25" s="26">
        <v>115</v>
      </c>
      <c r="D25" s="26" t="s">
        <v>129</v>
      </c>
      <c r="E25" s="52">
        <f>5.3+4.4+8.4+6.4</f>
        <v>24.5</v>
      </c>
      <c r="F25" s="26"/>
      <c r="G25" s="51" t="s">
        <v>139</v>
      </c>
      <c r="H25" s="106" t="s">
        <v>85</v>
      </c>
      <c r="I25" s="76" t="s">
        <v>281</v>
      </c>
    </row>
    <row r="26" spans="1:9" s="3" customFormat="1" ht="60">
      <c r="A26" s="25"/>
      <c r="B26" s="26">
        <v>1</v>
      </c>
      <c r="C26" s="26">
        <v>116</v>
      </c>
      <c r="D26" s="26">
        <v>24</v>
      </c>
      <c r="E26" s="52">
        <v>49.3</v>
      </c>
      <c r="F26" s="26">
        <v>30</v>
      </c>
      <c r="G26" s="51" t="s">
        <v>41</v>
      </c>
      <c r="H26" s="104" t="s">
        <v>49</v>
      </c>
      <c r="I26" s="75" t="s">
        <v>333</v>
      </c>
    </row>
    <row r="27" spans="1:9" s="6" customFormat="1" ht="162.75" customHeight="1">
      <c r="A27" s="32"/>
      <c r="B27" s="26">
        <v>1</v>
      </c>
      <c r="C27" s="29">
        <v>117</v>
      </c>
      <c r="D27" s="26">
        <v>23</v>
      </c>
      <c r="E27" s="52">
        <v>48.4</v>
      </c>
      <c r="F27" s="26">
        <v>30</v>
      </c>
      <c r="G27" s="54" t="s">
        <v>40</v>
      </c>
      <c r="H27" s="106" t="s">
        <v>282</v>
      </c>
      <c r="I27" s="80" t="s">
        <v>311</v>
      </c>
    </row>
    <row r="28" spans="1:9" s="3" customFormat="1" ht="45">
      <c r="A28" s="25"/>
      <c r="B28" s="26">
        <v>1</v>
      </c>
      <c r="C28" s="26">
        <v>118</v>
      </c>
      <c r="D28" s="26">
        <v>21</v>
      </c>
      <c r="E28" s="52">
        <v>46.6</v>
      </c>
      <c r="F28" s="26">
        <v>30</v>
      </c>
      <c r="G28" s="51" t="s">
        <v>41</v>
      </c>
      <c r="H28" s="104" t="s">
        <v>54</v>
      </c>
      <c r="I28" s="75" t="s">
        <v>334</v>
      </c>
    </row>
    <row r="29" spans="1:9" s="3" customFormat="1" ht="16.5">
      <c r="A29" s="25"/>
      <c r="B29" s="141">
        <v>1</v>
      </c>
      <c r="C29" s="141">
        <v>119</v>
      </c>
      <c r="D29" s="141">
        <v>33</v>
      </c>
      <c r="E29" s="154">
        <v>227.3</v>
      </c>
      <c r="F29" s="141">
        <v>230</v>
      </c>
      <c r="G29" s="145" t="s">
        <v>41</v>
      </c>
      <c r="H29" s="147" t="s">
        <v>62</v>
      </c>
      <c r="I29" s="152" t="s">
        <v>116</v>
      </c>
    </row>
    <row r="30" spans="1:9" s="3" customFormat="1" ht="92.25" customHeight="1">
      <c r="A30" s="25"/>
      <c r="B30" s="142"/>
      <c r="C30" s="142"/>
      <c r="D30" s="142"/>
      <c r="E30" s="155"/>
      <c r="F30" s="142"/>
      <c r="G30" s="146"/>
      <c r="H30" s="148"/>
      <c r="I30" s="153"/>
    </row>
    <row r="31" spans="1:9" s="3" customFormat="1" ht="16.5" customHeight="1">
      <c r="A31" s="25"/>
      <c r="B31" s="141">
        <v>1</v>
      </c>
      <c r="C31" s="141">
        <v>119</v>
      </c>
      <c r="D31" s="141" t="s">
        <v>76</v>
      </c>
      <c r="E31" s="156">
        <f>9.8+1.6+12.6+1.3+1.5+1.5+67</f>
        <v>95.3</v>
      </c>
      <c r="F31" s="141">
        <v>15</v>
      </c>
      <c r="G31" s="145" t="s">
        <v>41</v>
      </c>
      <c r="H31" s="147" t="s">
        <v>56</v>
      </c>
      <c r="I31" s="167" t="s">
        <v>312</v>
      </c>
    </row>
    <row r="32" spans="1:9" s="3" customFormat="1" ht="160.5" customHeight="1">
      <c r="A32" s="25"/>
      <c r="B32" s="142"/>
      <c r="C32" s="142"/>
      <c r="D32" s="142"/>
      <c r="E32" s="157"/>
      <c r="F32" s="142"/>
      <c r="G32" s="146"/>
      <c r="H32" s="148"/>
      <c r="I32" s="168"/>
    </row>
    <row r="33" spans="1:9" s="3" customFormat="1" ht="16.5">
      <c r="A33" s="25"/>
      <c r="B33" s="26">
        <v>1</v>
      </c>
      <c r="C33" s="26"/>
      <c r="D33" s="26">
        <v>25</v>
      </c>
      <c r="E33" s="54">
        <v>33.6</v>
      </c>
      <c r="F33" s="26"/>
      <c r="G33" s="51" t="s">
        <v>139</v>
      </c>
      <c r="H33" s="104" t="s">
        <v>131</v>
      </c>
      <c r="I33" s="82"/>
    </row>
    <row r="34" spans="1:9" s="3" customFormat="1" ht="135">
      <c r="A34" s="25"/>
      <c r="B34" s="26">
        <v>1</v>
      </c>
      <c r="C34" s="26"/>
      <c r="D34" s="26" t="s">
        <v>29</v>
      </c>
      <c r="E34" s="52">
        <f>2.5+13.9+3+12.9+2.5+12.9+3.1+13.8+234+3.3+3.4+3.5+3.4+3.2+5.2+2.6+3.3+4.6+13.3+6.6+3.3+5.9+6.8+2.3+3.9+3.9+12.8</f>
        <v>389.90000000000003</v>
      </c>
      <c r="F34" s="26"/>
      <c r="G34" s="51" t="s">
        <v>139</v>
      </c>
      <c r="H34" s="106" t="s">
        <v>130</v>
      </c>
      <c r="I34" s="75"/>
    </row>
    <row r="35" spans="1:9" s="3" customFormat="1" ht="45">
      <c r="A35" s="25"/>
      <c r="B35" s="26">
        <v>2</v>
      </c>
      <c r="C35" s="26">
        <v>201</v>
      </c>
      <c r="D35" s="26">
        <v>2</v>
      </c>
      <c r="E35" s="52">
        <v>47.6</v>
      </c>
      <c r="F35" s="26">
        <v>30</v>
      </c>
      <c r="G35" s="51" t="s">
        <v>41</v>
      </c>
      <c r="H35" s="104" t="s">
        <v>172</v>
      </c>
      <c r="I35" s="75" t="s">
        <v>335</v>
      </c>
    </row>
    <row r="36" spans="1:9" s="3" customFormat="1" ht="45">
      <c r="A36" s="25"/>
      <c r="B36" s="26">
        <v>2</v>
      </c>
      <c r="C36" s="26">
        <v>202</v>
      </c>
      <c r="D36" s="26">
        <v>3</v>
      </c>
      <c r="E36" s="52">
        <v>48.8</v>
      </c>
      <c r="F36" s="26">
        <v>30</v>
      </c>
      <c r="G36" s="51" t="s">
        <v>41</v>
      </c>
      <c r="H36" s="104" t="s">
        <v>172</v>
      </c>
      <c r="I36" s="75" t="s">
        <v>336</v>
      </c>
    </row>
    <row r="37" spans="1:9" s="3" customFormat="1" ht="16.5">
      <c r="A37" s="25"/>
      <c r="B37" s="141">
        <v>2</v>
      </c>
      <c r="C37" s="141">
        <v>203</v>
      </c>
      <c r="D37" s="141">
        <v>4</v>
      </c>
      <c r="E37" s="154">
        <v>49.9</v>
      </c>
      <c r="F37" s="141">
        <v>30</v>
      </c>
      <c r="G37" s="149" t="s">
        <v>41</v>
      </c>
      <c r="H37" s="147" t="s">
        <v>313</v>
      </c>
      <c r="I37" s="158" t="s">
        <v>337</v>
      </c>
    </row>
    <row r="38" spans="1:9" s="3" customFormat="1" ht="39" customHeight="1">
      <c r="A38" s="25"/>
      <c r="B38" s="142"/>
      <c r="C38" s="142"/>
      <c r="D38" s="142"/>
      <c r="E38" s="155"/>
      <c r="F38" s="142"/>
      <c r="G38" s="151"/>
      <c r="H38" s="148"/>
      <c r="I38" s="159"/>
    </row>
    <row r="39" spans="1:9" s="3" customFormat="1" ht="133.5" customHeight="1">
      <c r="A39" s="25"/>
      <c r="B39" s="26">
        <v>2</v>
      </c>
      <c r="C39" s="26" t="s">
        <v>57</v>
      </c>
      <c r="D39" s="26"/>
      <c r="E39" s="52">
        <v>12</v>
      </c>
      <c r="F39" s="26">
        <v>5</v>
      </c>
      <c r="G39" s="51" t="s">
        <v>139</v>
      </c>
      <c r="H39" s="104" t="s">
        <v>58</v>
      </c>
      <c r="I39" s="75" t="s">
        <v>314</v>
      </c>
    </row>
    <row r="40" spans="1:9" s="3" customFormat="1" ht="45">
      <c r="A40" s="25"/>
      <c r="B40" s="26">
        <v>2</v>
      </c>
      <c r="C40" s="26">
        <v>204</v>
      </c>
      <c r="D40" s="26">
        <v>7</v>
      </c>
      <c r="E40" s="52">
        <v>47.6</v>
      </c>
      <c r="F40" s="26">
        <v>30</v>
      </c>
      <c r="G40" s="51" t="s">
        <v>41</v>
      </c>
      <c r="H40" s="104" t="s">
        <v>191</v>
      </c>
      <c r="I40" s="75" t="s">
        <v>338</v>
      </c>
    </row>
    <row r="41" spans="1:9" s="3" customFormat="1" ht="30">
      <c r="A41" s="25"/>
      <c r="B41" s="26">
        <v>2</v>
      </c>
      <c r="C41" s="26">
        <v>205</v>
      </c>
      <c r="D41" s="26">
        <v>8</v>
      </c>
      <c r="E41" s="52">
        <v>48.5</v>
      </c>
      <c r="F41" s="26">
        <v>15</v>
      </c>
      <c r="G41" s="51" t="s">
        <v>40</v>
      </c>
      <c r="H41" s="106" t="s">
        <v>89</v>
      </c>
      <c r="I41" s="76" t="s">
        <v>173</v>
      </c>
    </row>
    <row r="42" spans="1:9" s="3" customFormat="1" ht="60">
      <c r="A42" s="25"/>
      <c r="B42" s="26">
        <v>2</v>
      </c>
      <c r="C42" s="26">
        <v>206</v>
      </c>
      <c r="D42" s="26" t="s">
        <v>77</v>
      </c>
      <c r="E42" s="52">
        <f>14.8+32.3</f>
        <v>47.099999999999994</v>
      </c>
      <c r="F42" s="26"/>
      <c r="G42" s="51" t="s">
        <v>40</v>
      </c>
      <c r="H42" s="106" t="s">
        <v>193</v>
      </c>
      <c r="I42" s="76" t="s">
        <v>174</v>
      </c>
    </row>
    <row r="43" spans="1:9" s="3" customFormat="1" ht="16.5">
      <c r="A43" s="25"/>
      <c r="B43" s="26">
        <v>2</v>
      </c>
      <c r="C43" s="26">
        <v>207</v>
      </c>
      <c r="D43" s="26" t="s">
        <v>79</v>
      </c>
      <c r="E43" s="52">
        <f>50+11.7</f>
        <v>61.7</v>
      </c>
      <c r="F43" s="26"/>
      <c r="G43" s="51" t="s">
        <v>139</v>
      </c>
      <c r="H43" s="106" t="s">
        <v>80</v>
      </c>
      <c r="I43" s="76" t="s">
        <v>55</v>
      </c>
    </row>
    <row r="44" spans="1:9" s="3" customFormat="1" ht="49.5" customHeight="1">
      <c r="A44" s="25"/>
      <c r="B44" s="26">
        <v>2</v>
      </c>
      <c r="C44" s="26">
        <v>209</v>
      </c>
      <c r="D44" s="26" t="s">
        <v>81</v>
      </c>
      <c r="E44" s="52">
        <f>14.7+16.6</f>
        <v>31.3</v>
      </c>
      <c r="F44" s="26"/>
      <c r="G44" s="51" t="s">
        <v>40</v>
      </c>
      <c r="H44" s="106" t="s">
        <v>283</v>
      </c>
      <c r="I44" s="76" t="s">
        <v>175</v>
      </c>
    </row>
    <row r="45" spans="1:9" s="3" customFormat="1" ht="75">
      <c r="A45" s="25"/>
      <c r="B45" s="26">
        <v>2</v>
      </c>
      <c r="C45" s="26">
        <v>210</v>
      </c>
      <c r="D45" s="26">
        <v>24</v>
      </c>
      <c r="E45" s="52">
        <v>66</v>
      </c>
      <c r="F45" s="26">
        <v>30</v>
      </c>
      <c r="G45" s="51" t="s">
        <v>41</v>
      </c>
      <c r="H45" s="106" t="s">
        <v>176</v>
      </c>
      <c r="I45" s="75" t="s">
        <v>339</v>
      </c>
    </row>
    <row r="46" spans="1:9" s="3" customFormat="1" ht="21" customHeight="1">
      <c r="A46" s="25"/>
      <c r="B46" s="141">
        <v>2</v>
      </c>
      <c r="C46" s="141">
        <v>211</v>
      </c>
      <c r="D46" s="141">
        <v>23</v>
      </c>
      <c r="E46" s="156">
        <v>97.7</v>
      </c>
      <c r="F46" s="141">
        <v>50</v>
      </c>
      <c r="G46" s="149" t="s">
        <v>41</v>
      </c>
      <c r="H46" s="160" t="s">
        <v>47</v>
      </c>
      <c r="I46" s="163" t="s">
        <v>315</v>
      </c>
    </row>
    <row r="47" spans="1:9" s="3" customFormat="1" ht="21" customHeight="1">
      <c r="A47" s="25"/>
      <c r="B47" s="166"/>
      <c r="C47" s="166"/>
      <c r="D47" s="166"/>
      <c r="E47" s="179"/>
      <c r="F47" s="166"/>
      <c r="G47" s="150"/>
      <c r="H47" s="161"/>
      <c r="I47" s="164"/>
    </row>
    <row r="48" spans="1:9" s="3" customFormat="1" ht="60.75" customHeight="1">
      <c r="A48" s="25"/>
      <c r="B48" s="142"/>
      <c r="C48" s="142"/>
      <c r="D48" s="142"/>
      <c r="E48" s="157"/>
      <c r="F48" s="142"/>
      <c r="G48" s="151"/>
      <c r="H48" s="162"/>
      <c r="I48" s="165"/>
    </row>
    <row r="49" spans="1:9" s="3" customFormat="1" ht="30">
      <c r="A49" s="25"/>
      <c r="B49" s="26">
        <v>2</v>
      </c>
      <c r="C49" s="26">
        <v>212</v>
      </c>
      <c r="D49" s="26">
        <v>22</v>
      </c>
      <c r="E49" s="52">
        <v>48.3</v>
      </c>
      <c r="F49" s="26"/>
      <c r="G49" s="52" t="s">
        <v>40</v>
      </c>
      <c r="H49" s="106" t="s">
        <v>177</v>
      </c>
      <c r="I49" s="76" t="s">
        <v>192</v>
      </c>
    </row>
    <row r="50" spans="1:9" s="3" customFormat="1" ht="53.25" customHeight="1">
      <c r="A50" s="25"/>
      <c r="B50" s="26">
        <v>2</v>
      </c>
      <c r="C50" s="26">
        <v>213</v>
      </c>
      <c r="D50" s="26">
        <v>16</v>
      </c>
      <c r="E50" s="52">
        <v>15.7</v>
      </c>
      <c r="F50" s="26"/>
      <c r="G50" s="52" t="s">
        <v>40</v>
      </c>
      <c r="H50" s="106" t="s">
        <v>316</v>
      </c>
      <c r="I50" s="76" t="s">
        <v>59</v>
      </c>
    </row>
    <row r="51" spans="1:9" s="3" customFormat="1" ht="84.75" customHeight="1">
      <c r="A51" s="25"/>
      <c r="B51" s="26">
        <v>2</v>
      </c>
      <c r="C51" s="26">
        <v>214</v>
      </c>
      <c r="D51" s="26">
        <v>15</v>
      </c>
      <c r="E51" s="52">
        <v>50.4</v>
      </c>
      <c r="F51" s="26">
        <v>30</v>
      </c>
      <c r="G51" s="51" t="s">
        <v>41</v>
      </c>
      <c r="H51" s="104" t="s">
        <v>317</v>
      </c>
      <c r="I51" s="75" t="s">
        <v>340</v>
      </c>
    </row>
    <row r="52" spans="1:9" s="3" customFormat="1" ht="16.5">
      <c r="A52" s="25"/>
      <c r="B52" s="141">
        <v>2</v>
      </c>
      <c r="C52" s="141">
        <v>215</v>
      </c>
      <c r="D52" s="141">
        <v>14</v>
      </c>
      <c r="E52" s="154">
        <v>49</v>
      </c>
      <c r="F52" s="141">
        <v>30</v>
      </c>
      <c r="G52" s="149" t="s">
        <v>41</v>
      </c>
      <c r="H52" s="147" t="s">
        <v>178</v>
      </c>
      <c r="I52" s="158" t="s">
        <v>341</v>
      </c>
    </row>
    <row r="53" spans="1:9" s="3" customFormat="1" ht="45" customHeight="1">
      <c r="A53" s="25"/>
      <c r="B53" s="142"/>
      <c r="C53" s="142"/>
      <c r="D53" s="142"/>
      <c r="E53" s="155"/>
      <c r="F53" s="142"/>
      <c r="G53" s="151"/>
      <c r="H53" s="148"/>
      <c r="I53" s="159"/>
    </row>
    <row r="54" spans="1:9" s="3" customFormat="1" ht="45">
      <c r="A54" s="25"/>
      <c r="B54" s="26">
        <v>2</v>
      </c>
      <c r="C54" s="26">
        <v>216</v>
      </c>
      <c r="D54" s="26">
        <v>13</v>
      </c>
      <c r="E54" s="52">
        <v>48.2</v>
      </c>
      <c r="F54" s="26">
        <v>30</v>
      </c>
      <c r="G54" s="51" t="s">
        <v>41</v>
      </c>
      <c r="H54" s="104" t="s">
        <v>50</v>
      </c>
      <c r="I54" s="75" t="s">
        <v>342</v>
      </c>
    </row>
    <row r="55" spans="1:9" s="3" customFormat="1" ht="75">
      <c r="A55" s="25"/>
      <c r="B55" s="26">
        <v>2</v>
      </c>
      <c r="C55" s="26"/>
      <c r="D55" s="26" t="s">
        <v>27</v>
      </c>
      <c r="E55" s="52">
        <f>16.7+186.1+16.4+16.5+16.8+105.1+6.2+9.5+8.4+5.4+6.3+6.8+3.3+5.8+6.3-12</f>
        <v>403.6</v>
      </c>
      <c r="F55" s="26"/>
      <c r="G55" s="51" t="s">
        <v>139</v>
      </c>
      <c r="H55" s="106" t="s">
        <v>130</v>
      </c>
      <c r="I55" s="75"/>
    </row>
    <row r="56" spans="1:9" s="3" customFormat="1" ht="45">
      <c r="A56" s="25"/>
      <c r="B56" s="26">
        <v>3</v>
      </c>
      <c r="C56" s="26">
        <v>301</v>
      </c>
      <c r="D56" s="26">
        <v>2</v>
      </c>
      <c r="E56" s="52">
        <v>47.5</v>
      </c>
      <c r="F56" s="26">
        <v>30</v>
      </c>
      <c r="G56" s="51" t="s">
        <v>41</v>
      </c>
      <c r="H56" s="106" t="s">
        <v>172</v>
      </c>
      <c r="I56" s="75" t="s">
        <v>343</v>
      </c>
    </row>
    <row r="57" spans="1:9" s="3" customFormat="1" ht="60">
      <c r="A57" s="25"/>
      <c r="B57" s="26">
        <v>3</v>
      </c>
      <c r="C57" s="26">
        <v>302</v>
      </c>
      <c r="D57" s="26">
        <v>3</v>
      </c>
      <c r="E57" s="52">
        <v>48.9</v>
      </c>
      <c r="F57" s="26">
        <v>30</v>
      </c>
      <c r="G57" s="51" t="s">
        <v>41</v>
      </c>
      <c r="H57" s="106" t="s">
        <v>376</v>
      </c>
      <c r="I57" s="75" t="s">
        <v>344</v>
      </c>
    </row>
    <row r="58" spans="1:9" s="3" customFormat="1" ht="63.75" customHeight="1">
      <c r="A58" s="25"/>
      <c r="B58" s="26">
        <v>3</v>
      </c>
      <c r="C58" s="26">
        <v>303</v>
      </c>
      <c r="D58" s="26">
        <v>4</v>
      </c>
      <c r="E58" s="52">
        <v>51.2</v>
      </c>
      <c r="F58" s="26">
        <v>30</v>
      </c>
      <c r="G58" s="51" t="s">
        <v>41</v>
      </c>
      <c r="H58" s="104" t="s">
        <v>179</v>
      </c>
      <c r="I58" s="75" t="s">
        <v>345</v>
      </c>
    </row>
    <row r="59" spans="1:9" s="3" customFormat="1" ht="30">
      <c r="A59" s="25"/>
      <c r="B59" s="26">
        <v>3</v>
      </c>
      <c r="C59" s="26" t="s">
        <v>83</v>
      </c>
      <c r="D59" s="26" t="s">
        <v>84</v>
      </c>
      <c r="E59" s="52">
        <f>8.6+15.9</f>
        <v>24.5</v>
      </c>
      <c r="F59" s="26"/>
      <c r="G59" s="51" t="s">
        <v>139</v>
      </c>
      <c r="H59" s="105" t="s">
        <v>85</v>
      </c>
      <c r="I59" s="75"/>
    </row>
    <row r="60" spans="1:9" s="3" customFormat="1" ht="42.75" customHeight="1">
      <c r="A60" s="25"/>
      <c r="B60" s="26">
        <v>3</v>
      </c>
      <c r="C60" s="26">
        <v>304</v>
      </c>
      <c r="D60" s="26">
        <v>8</v>
      </c>
      <c r="E60" s="52">
        <v>47.5</v>
      </c>
      <c r="F60" s="26">
        <v>30</v>
      </c>
      <c r="G60" s="51" t="s">
        <v>41</v>
      </c>
      <c r="H60" s="104" t="s">
        <v>180</v>
      </c>
      <c r="I60" s="75" t="s">
        <v>346</v>
      </c>
    </row>
    <row r="61" spans="1:9" s="3" customFormat="1" ht="45">
      <c r="A61" s="25"/>
      <c r="B61" s="26">
        <v>3</v>
      </c>
      <c r="C61" s="26">
        <v>305</v>
      </c>
      <c r="D61" s="26">
        <v>9</v>
      </c>
      <c r="E61" s="52">
        <v>48.7</v>
      </c>
      <c r="F61" s="26">
        <v>30</v>
      </c>
      <c r="G61" s="51" t="s">
        <v>41</v>
      </c>
      <c r="H61" s="104" t="s">
        <v>51</v>
      </c>
      <c r="I61" s="75" t="s">
        <v>347</v>
      </c>
    </row>
    <row r="62" spans="1:9" s="3" customFormat="1" ht="45">
      <c r="A62" s="25"/>
      <c r="B62" s="26">
        <v>3</v>
      </c>
      <c r="C62" s="26">
        <v>306</v>
      </c>
      <c r="D62" s="26">
        <v>10</v>
      </c>
      <c r="E62" s="52">
        <v>48.2</v>
      </c>
      <c r="F62" s="26">
        <v>30</v>
      </c>
      <c r="G62" s="51" t="s">
        <v>41</v>
      </c>
      <c r="H62" s="104" t="s">
        <v>181</v>
      </c>
      <c r="I62" s="75" t="s">
        <v>348</v>
      </c>
    </row>
    <row r="63" spans="1:9" s="3" customFormat="1" ht="30">
      <c r="A63" s="25"/>
      <c r="B63" s="26">
        <v>3</v>
      </c>
      <c r="C63" s="26">
        <v>307</v>
      </c>
      <c r="D63" s="26">
        <v>30</v>
      </c>
      <c r="E63" s="52">
        <v>13</v>
      </c>
      <c r="F63" s="26"/>
      <c r="G63" s="51" t="s">
        <v>40</v>
      </c>
      <c r="H63" s="106" t="s">
        <v>284</v>
      </c>
      <c r="I63" s="75" t="s">
        <v>182</v>
      </c>
    </row>
    <row r="64" spans="1:9" s="3" customFormat="1" ht="16.5">
      <c r="A64" s="25"/>
      <c r="B64" s="26">
        <v>3</v>
      </c>
      <c r="C64" s="26" t="s">
        <v>86</v>
      </c>
      <c r="D64" s="26">
        <v>29</v>
      </c>
      <c r="E64" s="52">
        <v>3.1</v>
      </c>
      <c r="F64" s="26"/>
      <c r="G64" s="51" t="s">
        <v>139</v>
      </c>
      <c r="H64" s="105" t="s">
        <v>285</v>
      </c>
      <c r="I64" s="75"/>
    </row>
    <row r="65" spans="1:9" s="3" customFormat="1" ht="30">
      <c r="A65" s="25"/>
      <c r="B65" s="26">
        <v>3</v>
      </c>
      <c r="C65" s="26" t="s">
        <v>87</v>
      </c>
      <c r="D65" s="26" t="s">
        <v>88</v>
      </c>
      <c r="E65" s="52">
        <f>6+6.7</f>
        <v>12.7</v>
      </c>
      <c r="F65" s="26"/>
      <c r="G65" s="51" t="s">
        <v>139</v>
      </c>
      <c r="H65" s="105" t="s">
        <v>85</v>
      </c>
      <c r="I65" s="75"/>
    </row>
    <row r="66" spans="1:9" s="3" customFormat="1" ht="40.5" customHeight="1">
      <c r="A66" s="25"/>
      <c r="B66" s="26">
        <v>3</v>
      </c>
      <c r="C66" s="26">
        <v>308</v>
      </c>
      <c r="D66" s="26">
        <v>26</v>
      </c>
      <c r="E66" s="52">
        <v>15.8</v>
      </c>
      <c r="F66" s="26"/>
      <c r="G66" s="51" t="s">
        <v>40</v>
      </c>
      <c r="H66" s="106" t="s">
        <v>318</v>
      </c>
      <c r="I66" s="75" t="s">
        <v>60</v>
      </c>
    </row>
    <row r="67" spans="1:9" s="3" customFormat="1" ht="53.25" customHeight="1">
      <c r="A67" s="25"/>
      <c r="B67" s="26">
        <v>3</v>
      </c>
      <c r="C67" s="26">
        <v>309</v>
      </c>
      <c r="D67" s="26">
        <v>25</v>
      </c>
      <c r="E67" s="52">
        <v>15</v>
      </c>
      <c r="F67" s="26"/>
      <c r="G67" s="51" t="s">
        <v>40</v>
      </c>
      <c r="H67" s="106" t="s">
        <v>319</v>
      </c>
      <c r="I67" s="75" t="s">
        <v>183</v>
      </c>
    </row>
    <row r="68" spans="1:9" s="3" customFormat="1" ht="86.25" customHeight="1">
      <c r="A68" s="25"/>
      <c r="B68" s="141">
        <v>3</v>
      </c>
      <c r="C68" s="141">
        <v>310</v>
      </c>
      <c r="D68" s="141">
        <v>24</v>
      </c>
      <c r="E68" s="154">
        <v>65.4</v>
      </c>
      <c r="F68" s="141">
        <v>15</v>
      </c>
      <c r="G68" s="149" t="s">
        <v>41</v>
      </c>
      <c r="H68" s="177" t="s">
        <v>184</v>
      </c>
      <c r="I68" s="83" t="s">
        <v>186</v>
      </c>
    </row>
    <row r="69" spans="1:9" s="3" customFormat="1" ht="12" customHeight="1">
      <c r="A69" s="25"/>
      <c r="B69" s="142"/>
      <c r="C69" s="142"/>
      <c r="D69" s="142"/>
      <c r="E69" s="155"/>
      <c r="F69" s="142"/>
      <c r="G69" s="151"/>
      <c r="H69" s="178"/>
      <c r="I69" s="84" t="s">
        <v>185</v>
      </c>
    </row>
    <row r="70" spans="1:9" s="6" customFormat="1" ht="45">
      <c r="A70" s="32"/>
      <c r="B70" s="26">
        <v>3</v>
      </c>
      <c r="C70" s="26">
        <v>311</v>
      </c>
      <c r="D70" s="26">
        <v>22</v>
      </c>
      <c r="E70" s="52">
        <v>49.2</v>
      </c>
      <c r="F70" s="26">
        <v>30</v>
      </c>
      <c r="G70" s="54" t="s">
        <v>41</v>
      </c>
      <c r="H70" s="106" t="s">
        <v>172</v>
      </c>
      <c r="I70" s="75" t="s">
        <v>349</v>
      </c>
    </row>
    <row r="71" spans="1:9" s="3" customFormat="1" ht="90">
      <c r="A71" s="25"/>
      <c r="B71" s="26">
        <v>3</v>
      </c>
      <c r="C71" s="26">
        <v>312</v>
      </c>
      <c r="D71" s="26">
        <v>21</v>
      </c>
      <c r="E71" s="52">
        <v>48.5</v>
      </c>
      <c r="F71" s="26">
        <v>30</v>
      </c>
      <c r="G71" s="51" t="s">
        <v>41</v>
      </c>
      <c r="H71" s="104" t="s">
        <v>320</v>
      </c>
      <c r="I71" s="75" t="s">
        <v>350</v>
      </c>
    </row>
    <row r="72" spans="1:9" s="3" customFormat="1" ht="60">
      <c r="A72" s="25"/>
      <c r="B72" s="26">
        <v>3</v>
      </c>
      <c r="C72" s="26">
        <v>313</v>
      </c>
      <c r="D72" s="26">
        <v>20</v>
      </c>
      <c r="E72" s="52">
        <v>32</v>
      </c>
      <c r="F72" s="26">
        <v>15</v>
      </c>
      <c r="G72" s="51" t="s">
        <v>41</v>
      </c>
      <c r="H72" s="104" t="s">
        <v>52</v>
      </c>
      <c r="I72" s="75" t="s">
        <v>351</v>
      </c>
    </row>
    <row r="73" spans="1:9" s="3" customFormat="1" ht="45">
      <c r="A73" s="25"/>
      <c r="B73" s="26">
        <v>3</v>
      </c>
      <c r="C73" s="26">
        <v>314</v>
      </c>
      <c r="D73" s="26">
        <v>20</v>
      </c>
      <c r="E73" s="52">
        <v>32</v>
      </c>
      <c r="F73" s="26">
        <v>15</v>
      </c>
      <c r="G73" s="51" t="s">
        <v>41</v>
      </c>
      <c r="H73" s="104" t="s">
        <v>52</v>
      </c>
      <c r="I73" s="75" t="s">
        <v>352</v>
      </c>
    </row>
    <row r="74" spans="1:9" s="3" customFormat="1" ht="30">
      <c r="A74" s="25"/>
      <c r="B74" s="26">
        <v>3</v>
      </c>
      <c r="C74" s="26">
        <v>315</v>
      </c>
      <c r="D74" s="26" t="s">
        <v>82</v>
      </c>
      <c r="E74" s="52">
        <f>14.2+8.7+7.1</f>
        <v>30</v>
      </c>
      <c r="F74" s="26"/>
      <c r="G74" s="51" t="s">
        <v>139</v>
      </c>
      <c r="H74" s="105" t="s">
        <v>85</v>
      </c>
      <c r="I74" s="75"/>
    </row>
    <row r="75" spans="1:9" s="3" customFormat="1" ht="30">
      <c r="A75" s="25"/>
      <c r="B75" s="26">
        <v>3</v>
      </c>
      <c r="C75" s="26">
        <v>316</v>
      </c>
      <c r="D75" s="26">
        <v>16</v>
      </c>
      <c r="E75" s="52">
        <v>33.1</v>
      </c>
      <c r="F75" s="26">
        <v>10</v>
      </c>
      <c r="G75" s="51" t="s">
        <v>41</v>
      </c>
      <c r="H75" s="105" t="s">
        <v>52</v>
      </c>
      <c r="I75" s="76" t="s">
        <v>321</v>
      </c>
    </row>
    <row r="76" spans="1:9" s="3" customFormat="1" ht="58.5" customHeight="1">
      <c r="A76" s="25"/>
      <c r="B76" s="141">
        <v>3</v>
      </c>
      <c r="C76" s="141">
        <v>317</v>
      </c>
      <c r="D76" s="141">
        <v>15</v>
      </c>
      <c r="E76" s="154">
        <v>49.9</v>
      </c>
      <c r="F76" s="141">
        <v>15</v>
      </c>
      <c r="G76" s="149" t="s">
        <v>41</v>
      </c>
      <c r="H76" s="177" t="s">
        <v>187</v>
      </c>
      <c r="I76" s="158" t="s">
        <v>188</v>
      </c>
    </row>
    <row r="77" spans="1:9" s="3" customFormat="1" ht="31.5" customHeight="1">
      <c r="A77" s="25"/>
      <c r="B77" s="142"/>
      <c r="C77" s="142"/>
      <c r="D77" s="142"/>
      <c r="E77" s="155"/>
      <c r="F77" s="142"/>
      <c r="G77" s="151"/>
      <c r="H77" s="178"/>
      <c r="I77" s="159"/>
    </row>
    <row r="78" spans="1:9" s="3" customFormat="1" ht="227.25" customHeight="1">
      <c r="A78" s="25"/>
      <c r="B78" s="141">
        <v>3</v>
      </c>
      <c r="C78" s="141">
        <v>318</v>
      </c>
      <c r="D78" s="141">
        <v>14</v>
      </c>
      <c r="E78" s="154">
        <v>48.7</v>
      </c>
      <c r="F78" s="141">
        <v>15</v>
      </c>
      <c r="G78" s="149" t="s">
        <v>41</v>
      </c>
      <c r="H78" s="177" t="s">
        <v>189</v>
      </c>
      <c r="I78" s="77" t="s">
        <v>194</v>
      </c>
    </row>
    <row r="79" spans="1:9" s="3" customFormat="1" ht="92.25" customHeight="1">
      <c r="A79" s="25"/>
      <c r="B79" s="142"/>
      <c r="C79" s="142"/>
      <c r="D79" s="142"/>
      <c r="E79" s="155"/>
      <c r="F79" s="142"/>
      <c r="G79" s="151"/>
      <c r="H79" s="178"/>
      <c r="I79" s="78" t="s">
        <v>117</v>
      </c>
    </row>
    <row r="80" spans="1:9" s="3" customFormat="1" ht="120">
      <c r="A80" s="25"/>
      <c r="B80" s="26">
        <v>3</v>
      </c>
      <c r="C80" s="26">
        <v>319</v>
      </c>
      <c r="D80" s="26">
        <v>13</v>
      </c>
      <c r="E80" s="52">
        <v>48.3</v>
      </c>
      <c r="F80" s="26">
        <v>30</v>
      </c>
      <c r="G80" s="51" t="s">
        <v>41</v>
      </c>
      <c r="H80" s="106" t="s">
        <v>322</v>
      </c>
      <c r="I80" s="75" t="s">
        <v>190</v>
      </c>
    </row>
    <row r="81" spans="1:9" s="3" customFormat="1" ht="30">
      <c r="A81" s="25"/>
      <c r="B81" s="26">
        <v>3</v>
      </c>
      <c r="C81" s="26"/>
      <c r="D81" s="26" t="s">
        <v>28</v>
      </c>
      <c r="E81" s="52">
        <f>16.7+16.4+16.5+16.8+234.2</f>
        <v>300.59999999999997</v>
      </c>
      <c r="F81" s="26"/>
      <c r="G81" s="51" t="s">
        <v>139</v>
      </c>
      <c r="H81" s="106" t="s">
        <v>130</v>
      </c>
      <c r="I81" s="75"/>
    </row>
    <row r="82" spans="1:9" s="3" customFormat="1" ht="16.5">
      <c r="A82" s="25"/>
      <c r="B82" s="33" t="s">
        <v>43</v>
      </c>
      <c r="C82" s="28"/>
      <c r="D82" s="28"/>
      <c r="E82" s="132">
        <f>SUM(E8:E81)</f>
        <v>4012.299999999999</v>
      </c>
      <c r="F82" s="26"/>
      <c r="G82" s="55"/>
      <c r="H82" s="104"/>
      <c r="I82" s="79"/>
    </row>
    <row r="83" spans="1:9" s="6" customFormat="1" ht="16.5">
      <c r="A83" s="32"/>
      <c r="B83" s="34"/>
      <c r="C83" s="34"/>
      <c r="D83" s="34"/>
      <c r="E83" s="56"/>
      <c r="F83" s="34"/>
      <c r="G83" s="56"/>
      <c r="H83" s="108"/>
      <c r="I83" s="85"/>
    </row>
    <row r="84" spans="1:9" s="6" customFormat="1" ht="33" customHeight="1">
      <c r="A84" s="32"/>
      <c r="B84" s="21" t="s">
        <v>45</v>
      </c>
      <c r="C84" s="22"/>
      <c r="D84" s="35"/>
      <c r="E84" s="71"/>
      <c r="F84" s="35"/>
      <c r="G84" s="57" t="s">
        <v>46</v>
      </c>
      <c r="H84" s="109"/>
      <c r="I84" s="86"/>
    </row>
    <row r="85" spans="1:9" s="43" customFormat="1" ht="36.75" customHeight="1">
      <c r="A85" s="42"/>
      <c r="B85" s="186" t="s">
        <v>32</v>
      </c>
      <c r="C85" s="188" t="s">
        <v>33</v>
      </c>
      <c r="D85" s="188" t="s">
        <v>34</v>
      </c>
      <c r="E85" s="180" t="s">
        <v>35</v>
      </c>
      <c r="F85" s="186" t="s">
        <v>36</v>
      </c>
      <c r="G85" s="182" t="s">
        <v>37</v>
      </c>
      <c r="H85" s="184" t="s">
        <v>38</v>
      </c>
      <c r="I85" s="201" t="s">
        <v>39</v>
      </c>
    </row>
    <row r="86" spans="1:9" s="45" customFormat="1" ht="12.75">
      <c r="A86" s="44"/>
      <c r="B86" s="187"/>
      <c r="C86" s="189"/>
      <c r="D86" s="189"/>
      <c r="E86" s="181"/>
      <c r="F86" s="187"/>
      <c r="G86" s="183"/>
      <c r="H86" s="185"/>
      <c r="I86" s="202"/>
    </row>
    <row r="87" spans="2:9" ht="94.5">
      <c r="B87" s="11">
        <v>1</v>
      </c>
      <c r="C87" s="11">
        <v>101</v>
      </c>
      <c r="D87" s="11">
        <v>21</v>
      </c>
      <c r="E87" s="124">
        <v>64.1</v>
      </c>
      <c r="F87" s="11">
        <v>8</v>
      </c>
      <c r="G87" s="58" t="s">
        <v>41</v>
      </c>
      <c r="H87" s="110" t="s">
        <v>90</v>
      </c>
      <c r="I87" s="87" t="s">
        <v>61</v>
      </c>
    </row>
    <row r="88" spans="2:9" ht="47.25">
      <c r="B88" s="11">
        <v>1</v>
      </c>
      <c r="C88" s="11">
        <v>102</v>
      </c>
      <c r="D88" s="11">
        <v>10</v>
      </c>
      <c r="E88" s="124">
        <v>46.2</v>
      </c>
      <c r="F88" s="11">
        <v>30</v>
      </c>
      <c r="G88" s="58" t="s">
        <v>41</v>
      </c>
      <c r="H88" s="110" t="s">
        <v>197</v>
      </c>
      <c r="I88" s="87" t="s">
        <v>198</v>
      </c>
    </row>
    <row r="89" spans="2:9" ht="88.5" customHeight="1">
      <c r="B89" s="11"/>
      <c r="C89" s="204">
        <v>103</v>
      </c>
      <c r="D89" s="204">
        <v>8</v>
      </c>
      <c r="E89" s="203">
        <v>57.5</v>
      </c>
      <c r="F89" s="204">
        <v>15</v>
      </c>
      <c r="G89" s="205" t="s">
        <v>41</v>
      </c>
      <c r="H89" s="206" t="s">
        <v>199</v>
      </c>
      <c r="I89" s="207" t="s">
        <v>200</v>
      </c>
    </row>
    <row r="90" spans="2:9" ht="16.5">
      <c r="B90" s="11">
        <v>1</v>
      </c>
      <c r="C90" s="204"/>
      <c r="D90" s="204"/>
      <c r="E90" s="203"/>
      <c r="F90" s="204"/>
      <c r="G90" s="205"/>
      <c r="H90" s="206"/>
      <c r="I90" s="207"/>
    </row>
    <row r="91" spans="2:9" ht="31.5">
      <c r="B91" s="11">
        <v>1</v>
      </c>
      <c r="C91" s="11">
        <v>104</v>
      </c>
      <c r="D91" s="11" t="s">
        <v>91</v>
      </c>
      <c r="E91" s="124">
        <v>31.3</v>
      </c>
      <c r="F91" s="11">
        <v>12</v>
      </c>
      <c r="G91" s="58" t="s">
        <v>139</v>
      </c>
      <c r="H91" s="110" t="s">
        <v>85</v>
      </c>
      <c r="I91" s="88"/>
    </row>
    <row r="92" spans="2:9" ht="47.25">
      <c r="B92" s="11">
        <v>1</v>
      </c>
      <c r="C92" s="11">
        <v>105</v>
      </c>
      <c r="D92" s="11">
        <v>5</v>
      </c>
      <c r="E92" s="124">
        <v>37.4</v>
      </c>
      <c r="F92" s="11"/>
      <c r="G92" s="58" t="s">
        <v>40</v>
      </c>
      <c r="H92" s="110" t="s">
        <v>201</v>
      </c>
      <c r="I92" s="87" t="s">
        <v>202</v>
      </c>
    </row>
    <row r="93" spans="2:9" ht="47.25">
      <c r="B93" s="11">
        <v>1</v>
      </c>
      <c r="C93" s="11">
        <v>106</v>
      </c>
      <c r="D93" s="11">
        <v>4</v>
      </c>
      <c r="E93" s="124">
        <v>17.9</v>
      </c>
      <c r="F93" s="11"/>
      <c r="G93" s="58" t="s">
        <v>40</v>
      </c>
      <c r="H93" s="110" t="s">
        <v>137</v>
      </c>
      <c r="I93" s="87" t="s">
        <v>203</v>
      </c>
    </row>
    <row r="94" spans="2:9" ht="31.5">
      <c r="B94" s="11">
        <v>1</v>
      </c>
      <c r="C94" s="11">
        <v>107</v>
      </c>
      <c r="D94" s="11">
        <v>3</v>
      </c>
      <c r="E94" s="124">
        <v>17.9</v>
      </c>
      <c r="F94" s="11"/>
      <c r="G94" s="58" t="s">
        <v>40</v>
      </c>
      <c r="H94" s="110" t="s">
        <v>85</v>
      </c>
      <c r="I94" s="87" t="s">
        <v>204</v>
      </c>
    </row>
    <row r="95" spans="2:9" ht="31.5">
      <c r="B95" s="11">
        <v>1</v>
      </c>
      <c r="C95" s="11">
        <v>108</v>
      </c>
      <c r="D95" s="11">
        <v>2</v>
      </c>
      <c r="E95" s="124">
        <v>19.1</v>
      </c>
      <c r="F95" s="11">
        <v>15</v>
      </c>
      <c r="G95" s="58" t="s">
        <v>139</v>
      </c>
      <c r="H95" s="110" t="s">
        <v>25</v>
      </c>
      <c r="I95" s="88"/>
    </row>
    <row r="96" spans="2:9" ht="63">
      <c r="B96" s="11">
        <v>1</v>
      </c>
      <c r="C96" s="11">
        <v>109</v>
      </c>
      <c r="D96" s="11">
        <v>1</v>
      </c>
      <c r="E96" s="124">
        <v>21.6</v>
      </c>
      <c r="F96" s="11"/>
      <c r="G96" s="58" t="s">
        <v>40</v>
      </c>
      <c r="H96" s="110" t="s">
        <v>205</v>
      </c>
      <c r="I96" s="87" t="s">
        <v>206</v>
      </c>
    </row>
    <row r="97" spans="2:9" ht="31.5">
      <c r="B97" s="11">
        <v>1</v>
      </c>
      <c r="C97" s="11">
        <v>110</v>
      </c>
      <c r="D97" s="11">
        <v>46</v>
      </c>
      <c r="E97" s="124">
        <v>11.1</v>
      </c>
      <c r="F97" s="11"/>
      <c r="G97" s="58" t="s">
        <v>139</v>
      </c>
      <c r="H97" s="110" t="s">
        <v>74</v>
      </c>
      <c r="I97" s="87" t="s">
        <v>207</v>
      </c>
    </row>
    <row r="98" spans="2:9" ht="31.5">
      <c r="B98" s="11">
        <v>1</v>
      </c>
      <c r="C98" s="11">
        <v>111</v>
      </c>
      <c r="D98" s="11">
        <v>45</v>
      </c>
      <c r="E98" s="124">
        <v>10.8</v>
      </c>
      <c r="F98" s="11"/>
      <c r="G98" s="58" t="s">
        <v>139</v>
      </c>
      <c r="H98" s="110" t="s">
        <v>138</v>
      </c>
      <c r="I98" s="87"/>
    </row>
    <row r="99" spans="2:9" ht="28.5" customHeight="1">
      <c r="B99" s="204">
        <v>1</v>
      </c>
      <c r="C99" s="204">
        <v>112</v>
      </c>
      <c r="D99" s="204" t="s">
        <v>92</v>
      </c>
      <c r="E99" s="203">
        <v>44</v>
      </c>
      <c r="F99" s="204"/>
      <c r="G99" s="205" t="s">
        <v>139</v>
      </c>
      <c r="H99" s="206" t="s">
        <v>123</v>
      </c>
      <c r="I99" s="208" t="s">
        <v>208</v>
      </c>
    </row>
    <row r="100" spans="2:9" ht="16.5">
      <c r="B100" s="204"/>
      <c r="C100" s="204"/>
      <c r="D100" s="204"/>
      <c r="E100" s="203"/>
      <c r="F100" s="204"/>
      <c r="G100" s="205"/>
      <c r="H100" s="206"/>
      <c r="I100" s="208"/>
    </row>
    <row r="101" spans="2:9" ht="31.5">
      <c r="B101" s="11">
        <v>1</v>
      </c>
      <c r="C101" s="11">
        <v>113</v>
      </c>
      <c r="D101" s="11" t="s">
        <v>93</v>
      </c>
      <c r="E101" s="124">
        <v>37.6</v>
      </c>
      <c r="F101" s="11">
        <v>30</v>
      </c>
      <c r="G101" s="58" t="s">
        <v>139</v>
      </c>
      <c r="H101" s="110" t="s">
        <v>131</v>
      </c>
      <c r="I101" s="87" t="s">
        <v>209</v>
      </c>
    </row>
    <row r="102" spans="2:9" ht="163.5" customHeight="1">
      <c r="B102" s="204">
        <v>1</v>
      </c>
      <c r="C102" s="204">
        <v>114</v>
      </c>
      <c r="D102" s="204" t="s">
        <v>94</v>
      </c>
      <c r="E102" s="203">
        <v>273.4</v>
      </c>
      <c r="F102" s="204"/>
      <c r="G102" s="205" t="s">
        <v>41</v>
      </c>
      <c r="H102" s="110" t="s">
        <v>95</v>
      </c>
      <c r="I102" s="207" t="s">
        <v>211</v>
      </c>
    </row>
    <row r="103" spans="2:9" ht="47.25">
      <c r="B103" s="204"/>
      <c r="C103" s="204"/>
      <c r="D103" s="204"/>
      <c r="E103" s="203"/>
      <c r="F103" s="204"/>
      <c r="G103" s="205"/>
      <c r="H103" s="110" t="s">
        <v>210</v>
      </c>
      <c r="I103" s="207"/>
    </row>
    <row r="104" spans="2:9" ht="47.25">
      <c r="B104" s="11">
        <v>1</v>
      </c>
      <c r="C104" s="11" t="s">
        <v>96</v>
      </c>
      <c r="D104" s="11">
        <v>32</v>
      </c>
      <c r="E104" s="124">
        <v>9.7</v>
      </c>
      <c r="F104" s="11"/>
      <c r="G104" s="59" t="s">
        <v>40</v>
      </c>
      <c r="H104" s="110" t="s">
        <v>140</v>
      </c>
      <c r="I104" s="87" t="s">
        <v>212</v>
      </c>
    </row>
    <row r="105" spans="2:9" ht="31.5">
      <c r="B105" s="11">
        <v>1</v>
      </c>
      <c r="C105" s="11" t="s">
        <v>97</v>
      </c>
      <c r="D105" s="11">
        <v>31</v>
      </c>
      <c r="E105" s="124">
        <v>6.7</v>
      </c>
      <c r="F105" s="11"/>
      <c r="G105" s="59" t="s">
        <v>139</v>
      </c>
      <c r="H105" s="110" t="s">
        <v>80</v>
      </c>
      <c r="I105" s="87"/>
    </row>
    <row r="106" spans="2:9" ht="31.5">
      <c r="B106" s="11">
        <v>1</v>
      </c>
      <c r="C106" s="11">
        <v>115</v>
      </c>
      <c r="D106" s="11">
        <v>25</v>
      </c>
      <c r="E106" s="124">
        <v>22.6</v>
      </c>
      <c r="F106" s="11"/>
      <c r="G106" s="58" t="s">
        <v>139</v>
      </c>
      <c r="H106" s="110" t="s">
        <v>25</v>
      </c>
      <c r="I106" s="88"/>
    </row>
    <row r="107" spans="2:9" ht="31.5">
      <c r="B107" s="11">
        <v>1</v>
      </c>
      <c r="C107" s="11">
        <v>116</v>
      </c>
      <c r="D107" s="11">
        <v>24</v>
      </c>
      <c r="E107" s="124">
        <v>11</v>
      </c>
      <c r="F107" s="11"/>
      <c r="G107" s="58" t="s">
        <v>139</v>
      </c>
      <c r="H107" s="110" t="s">
        <v>213</v>
      </c>
      <c r="I107" s="87"/>
    </row>
    <row r="108" spans="2:9" ht="31.5">
      <c r="B108" s="11">
        <v>1</v>
      </c>
      <c r="C108" s="11">
        <v>117</v>
      </c>
      <c r="D108" s="11" t="s">
        <v>99</v>
      </c>
      <c r="E108" s="124">
        <v>31.6</v>
      </c>
      <c r="F108" s="11"/>
      <c r="G108" s="58" t="s">
        <v>139</v>
      </c>
      <c r="H108" s="110" t="s">
        <v>141</v>
      </c>
      <c r="I108" s="87"/>
    </row>
    <row r="109" spans="2:9" ht="31.5">
      <c r="B109" s="11">
        <v>1</v>
      </c>
      <c r="C109" s="11"/>
      <c r="D109" s="11" t="s">
        <v>100</v>
      </c>
      <c r="E109" s="124">
        <v>308.8</v>
      </c>
      <c r="F109" s="11"/>
      <c r="G109" s="58" t="s">
        <v>139</v>
      </c>
      <c r="H109" s="110" t="s">
        <v>42</v>
      </c>
      <c r="I109" s="87"/>
    </row>
    <row r="110" spans="2:9" ht="31.5">
      <c r="B110" s="11"/>
      <c r="C110" s="11"/>
      <c r="D110" s="11" t="s">
        <v>101</v>
      </c>
      <c r="E110" s="124">
        <v>62.4</v>
      </c>
      <c r="F110" s="11"/>
      <c r="G110" s="58" t="s">
        <v>139</v>
      </c>
      <c r="H110" s="110" t="s">
        <v>142</v>
      </c>
      <c r="I110" s="87"/>
    </row>
    <row r="111" spans="2:9" ht="31.5">
      <c r="B111" s="11">
        <v>1</v>
      </c>
      <c r="C111" s="11"/>
      <c r="D111" s="11" t="s">
        <v>102</v>
      </c>
      <c r="E111" s="124">
        <v>7.4</v>
      </c>
      <c r="F111" s="11"/>
      <c r="G111" s="58" t="s">
        <v>139</v>
      </c>
      <c r="H111" s="110" t="s">
        <v>143</v>
      </c>
      <c r="I111" s="87"/>
    </row>
    <row r="112" spans="2:9" ht="63">
      <c r="B112" s="11">
        <v>1</v>
      </c>
      <c r="C112" s="11"/>
      <c r="D112" s="11" t="s">
        <v>103</v>
      </c>
      <c r="E112" s="124">
        <v>80.3</v>
      </c>
      <c r="F112" s="11"/>
      <c r="G112" s="58" t="s">
        <v>139</v>
      </c>
      <c r="H112" s="110" t="s">
        <v>144</v>
      </c>
      <c r="I112" s="87"/>
    </row>
    <row r="113" spans="2:9" ht="78.75">
      <c r="B113" s="12">
        <v>2</v>
      </c>
      <c r="C113" s="12">
        <v>201</v>
      </c>
      <c r="D113" s="12" t="s">
        <v>104</v>
      </c>
      <c r="E113" s="125">
        <v>89.5</v>
      </c>
      <c r="F113" s="12">
        <v>30</v>
      </c>
      <c r="G113" s="60" t="s">
        <v>41</v>
      </c>
      <c r="H113" s="111" t="s">
        <v>214</v>
      </c>
      <c r="I113" s="89" t="s">
        <v>215</v>
      </c>
    </row>
    <row r="114" spans="2:9" ht="110.25">
      <c r="B114" s="11">
        <v>2</v>
      </c>
      <c r="C114" s="11">
        <v>202</v>
      </c>
      <c r="D114" s="11" t="s">
        <v>105</v>
      </c>
      <c r="E114" s="124">
        <v>88.3</v>
      </c>
      <c r="F114" s="11"/>
      <c r="G114" s="58" t="s">
        <v>139</v>
      </c>
      <c r="H114" s="110" t="s">
        <v>106</v>
      </c>
      <c r="I114" s="87" t="s">
        <v>216</v>
      </c>
    </row>
    <row r="115" spans="2:9" ht="31.5">
      <c r="B115" s="11">
        <v>2</v>
      </c>
      <c r="C115" s="11" t="s">
        <v>107</v>
      </c>
      <c r="D115" s="11" t="s">
        <v>108</v>
      </c>
      <c r="E115" s="124">
        <v>13.1</v>
      </c>
      <c r="F115" s="11"/>
      <c r="G115" s="58" t="s">
        <v>139</v>
      </c>
      <c r="H115" s="110" t="s">
        <v>109</v>
      </c>
      <c r="I115" s="87" t="s">
        <v>217</v>
      </c>
    </row>
    <row r="116" spans="2:9" ht="78.75">
      <c r="B116" s="11">
        <v>2</v>
      </c>
      <c r="C116" s="11">
        <v>203</v>
      </c>
      <c r="D116" s="11" t="s">
        <v>110</v>
      </c>
      <c r="E116" s="124">
        <v>26</v>
      </c>
      <c r="F116" s="11"/>
      <c r="G116" s="58" t="s">
        <v>139</v>
      </c>
      <c r="H116" s="110" t="s">
        <v>218</v>
      </c>
      <c r="I116" s="87" t="s">
        <v>4</v>
      </c>
    </row>
    <row r="117" spans="2:9" ht="94.5">
      <c r="B117" s="11">
        <v>2</v>
      </c>
      <c r="C117" s="11">
        <v>204</v>
      </c>
      <c r="D117" s="11">
        <v>1</v>
      </c>
      <c r="E117" s="124">
        <v>59.9</v>
      </c>
      <c r="F117" s="11">
        <v>30</v>
      </c>
      <c r="G117" s="58" t="s">
        <v>41</v>
      </c>
      <c r="H117" s="110" t="s">
        <v>219</v>
      </c>
      <c r="I117" s="87" t="s">
        <v>220</v>
      </c>
    </row>
    <row r="118" spans="2:9" ht="31.5">
      <c r="B118" s="11">
        <v>2</v>
      </c>
      <c r="C118" s="11">
        <v>205</v>
      </c>
      <c r="D118" s="11">
        <v>36</v>
      </c>
      <c r="E118" s="124">
        <v>14.8</v>
      </c>
      <c r="F118" s="11"/>
      <c r="G118" s="58" t="s">
        <v>139</v>
      </c>
      <c r="H118" s="110" t="s">
        <v>221</v>
      </c>
      <c r="I118" s="88"/>
    </row>
    <row r="119" spans="2:9" ht="78.75">
      <c r="B119" s="13"/>
      <c r="C119" s="11" t="s">
        <v>222</v>
      </c>
      <c r="D119" s="11">
        <v>35</v>
      </c>
      <c r="E119" s="124">
        <v>37.8</v>
      </c>
      <c r="F119" s="13"/>
      <c r="G119" s="58" t="s">
        <v>40</v>
      </c>
      <c r="H119" s="110" t="s">
        <v>111</v>
      </c>
      <c r="I119" s="87" t="s">
        <v>223</v>
      </c>
    </row>
    <row r="120" spans="2:9" ht="63">
      <c r="B120" s="11">
        <v>2</v>
      </c>
      <c r="C120" s="11" t="s">
        <v>224</v>
      </c>
      <c r="D120" s="11">
        <v>33</v>
      </c>
      <c r="E120" s="124">
        <v>38.2</v>
      </c>
      <c r="F120" s="11"/>
      <c r="G120" s="58" t="s">
        <v>40</v>
      </c>
      <c r="H120" s="110" t="s">
        <v>225</v>
      </c>
      <c r="I120" s="87" t="s">
        <v>226</v>
      </c>
    </row>
    <row r="121" spans="2:9" ht="63">
      <c r="B121" s="13"/>
      <c r="C121" s="11" t="s">
        <v>227</v>
      </c>
      <c r="D121" s="11" t="s">
        <v>228</v>
      </c>
      <c r="E121" s="124">
        <v>18</v>
      </c>
      <c r="F121" s="13"/>
      <c r="G121" s="58" t="s">
        <v>40</v>
      </c>
      <c r="H121" s="110" t="s">
        <v>229</v>
      </c>
      <c r="I121" s="87" t="s">
        <v>230</v>
      </c>
    </row>
    <row r="122" spans="2:9" ht="63">
      <c r="B122" s="11">
        <v>2</v>
      </c>
      <c r="C122" s="11">
        <v>207</v>
      </c>
      <c r="D122" s="11">
        <v>32.31</v>
      </c>
      <c r="E122" s="124">
        <v>92.8</v>
      </c>
      <c r="F122" s="11">
        <v>30</v>
      </c>
      <c r="G122" s="58" t="s">
        <v>41</v>
      </c>
      <c r="H122" s="110" t="s">
        <v>231</v>
      </c>
      <c r="I122" s="87" t="s">
        <v>232</v>
      </c>
    </row>
    <row r="123" spans="2:9" ht="63">
      <c r="B123" s="11">
        <v>2</v>
      </c>
      <c r="C123" s="11">
        <v>208</v>
      </c>
      <c r="D123" s="11">
        <v>30</v>
      </c>
      <c r="E123" s="124">
        <v>57.4</v>
      </c>
      <c r="F123" s="11">
        <v>30</v>
      </c>
      <c r="G123" s="58" t="s">
        <v>41</v>
      </c>
      <c r="H123" s="110" t="s">
        <v>233</v>
      </c>
      <c r="I123" s="87" t="s">
        <v>234</v>
      </c>
    </row>
    <row r="124" spans="2:9" ht="47.25">
      <c r="B124" s="11">
        <v>2</v>
      </c>
      <c r="C124" s="11">
        <v>209</v>
      </c>
      <c r="D124" s="11">
        <v>29</v>
      </c>
      <c r="E124" s="124">
        <v>38.2</v>
      </c>
      <c r="F124" s="11">
        <v>15</v>
      </c>
      <c r="G124" s="58" t="s">
        <v>41</v>
      </c>
      <c r="H124" s="110" t="s">
        <v>235</v>
      </c>
      <c r="I124" s="88" t="s">
        <v>236</v>
      </c>
    </row>
    <row r="125" spans="2:9" ht="189">
      <c r="B125" s="11">
        <v>2</v>
      </c>
      <c r="C125" s="11">
        <v>210</v>
      </c>
      <c r="D125" s="11" t="s">
        <v>112</v>
      </c>
      <c r="E125" s="124">
        <v>57.5</v>
      </c>
      <c r="F125" s="11">
        <v>15</v>
      </c>
      <c r="G125" s="58" t="s">
        <v>41</v>
      </c>
      <c r="H125" s="110" t="s">
        <v>237</v>
      </c>
      <c r="I125" s="90" t="s">
        <v>238</v>
      </c>
    </row>
    <row r="126" spans="2:9" ht="94.5">
      <c r="B126" s="11">
        <v>2</v>
      </c>
      <c r="C126" s="11">
        <v>211</v>
      </c>
      <c r="D126" s="11">
        <v>25</v>
      </c>
      <c r="E126" s="124">
        <v>51</v>
      </c>
      <c r="F126" s="11">
        <v>30</v>
      </c>
      <c r="G126" s="58" t="s">
        <v>41</v>
      </c>
      <c r="H126" s="110" t="s">
        <v>239</v>
      </c>
      <c r="I126" s="90" t="s">
        <v>5</v>
      </c>
    </row>
    <row r="127" spans="2:9" ht="63">
      <c r="B127" s="11">
        <v>2</v>
      </c>
      <c r="C127" s="11">
        <v>212</v>
      </c>
      <c r="D127" s="11">
        <v>23</v>
      </c>
      <c r="E127" s="124">
        <v>41.5</v>
      </c>
      <c r="F127" s="11">
        <v>30</v>
      </c>
      <c r="G127" s="58" t="s">
        <v>41</v>
      </c>
      <c r="H127" s="110" t="s">
        <v>239</v>
      </c>
      <c r="I127" s="90" t="s">
        <v>240</v>
      </c>
    </row>
    <row r="128" spans="2:9" ht="94.5">
      <c r="B128" s="11">
        <v>2</v>
      </c>
      <c r="C128" s="11">
        <v>213</v>
      </c>
      <c r="D128" s="11" t="s">
        <v>113</v>
      </c>
      <c r="E128" s="124">
        <v>44.7</v>
      </c>
      <c r="F128" s="11">
        <v>10</v>
      </c>
      <c r="G128" s="58" t="s">
        <v>40</v>
      </c>
      <c r="H128" s="110" t="s">
        <v>114</v>
      </c>
      <c r="I128" s="90" t="s">
        <v>241</v>
      </c>
    </row>
    <row r="129" spans="2:9" ht="63">
      <c r="B129" s="11">
        <v>2</v>
      </c>
      <c r="C129" s="11">
        <v>214</v>
      </c>
      <c r="D129" s="11">
        <v>18</v>
      </c>
      <c r="E129" s="124">
        <v>47.7</v>
      </c>
      <c r="F129" s="11">
        <v>30</v>
      </c>
      <c r="G129" s="58" t="s">
        <v>41</v>
      </c>
      <c r="H129" s="110" t="s">
        <v>239</v>
      </c>
      <c r="I129" s="90" t="s">
        <v>6</v>
      </c>
    </row>
    <row r="130" spans="2:9" ht="47.25">
      <c r="B130" s="11">
        <v>2</v>
      </c>
      <c r="C130" s="11">
        <v>215</v>
      </c>
      <c r="D130" s="11">
        <v>17</v>
      </c>
      <c r="E130" s="124">
        <v>43.9</v>
      </c>
      <c r="F130" s="11">
        <v>30</v>
      </c>
      <c r="G130" s="58" t="s">
        <v>41</v>
      </c>
      <c r="H130" s="110" t="s">
        <v>242</v>
      </c>
      <c r="I130" s="90" t="s">
        <v>243</v>
      </c>
    </row>
    <row r="131" spans="2:9" ht="47.25">
      <c r="B131" s="11">
        <v>2</v>
      </c>
      <c r="C131" s="11">
        <v>216</v>
      </c>
      <c r="D131" s="11" t="s">
        <v>115</v>
      </c>
      <c r="E131" s="124">
        <v>21.6</v>
      </c>
      <c r="F131" s="11"/>
      <c r="G131" s="58" t="s">
        <v>40</v>
      </c>
      <c r="H131" s="110" t="s">
        <v>78</v>
      </c>
      <c r="I131" s="87" t="s">
        <v>244</v>
      </c>
    </row>
    <row r="132" spans="2:9" ht="31.5">
      <c r="B132" s="11">
        <v>2</v>
      </c>
      <c r="C132" s="11">
        <v>217</v>
      </c>
      <c r="D132" s="11" t="s">
        <v>118</v>
      </c>
      <c r="E132" s="124">
        <v>10.2</v>
      </c>
      <c r="F132" s="11">
        <v>30</v>
      </c>
      <c r="G132" s="58" t="s">
        <v>139</v>
      </c>
      <c r="H132" s="110" t="s">
        <v>145</v>
      </c>
      <c r="I132" s="87"/>
    </row>
    <row r="133" spans="2:9" ht="16.5">
      <c r="B133" s="204">
        <v>2</v>
      </c>
      <c r="C133" s="204">
        <v>218</v>
      </c>
      <c r="D133" s="204" t="s">
        <v>119</v>
      </c>
      <c r="E133" s="203">
        <v>88.4</v>
      </c>
      <c r="F133" s="204">
        <v>30</v>
      </c>
      <c r="G133" s="205" t="s">
        <v>41</v>
      </c>
      <c r="H133" s="206" t="s">
        <v>245</v>
      </c>
      <c r="I133" s="87" t="s">
        <v>246</v>
      </c>
    </row>
    <row r="134" spans="2:9" ht="31.5">
      <c r="B134" s="204"/>
      <c r="C134" s="204"/>
      <c r="D134" s="204"/>
      <c r="E134" s="203"/>
      <c r="F134" s="204"/>
      <c r="G134" s="205"/>
      <c r="H134" s="206"/>
      <c r="I134" s="87" t="s">
        <v>247</v>
      </c>
    </row>
    <row r="135" spans="2:9" ht="31.5">
      <c r="B135" s="11">
        <v>2</v>
      </c>
      <c r="C135" s="11">
        <v>219</v>
      </c>
      <c r="D135" s="11">
        <v>10</v>
      </c>
      <c r="E135" s="124">
        <v>21.2</v>
      </c>
      <c r="F135" s="11"/>
      <c r="G135" s="58" t="s">
        <v>139</v>
      </c>
      <c r="H135" s="110" t="s">
        <v>146</v>
      </c>
      <c r="I135" s="87"/>
    </row>
    <row r="136" spans="2:9" ht="31.5">
      <c r="B136" s="11">
        <v>2</v>
      </c>
      <c r="C136" s="11"/>
      <c r="D136" s="11" t="s">
        <v>120</v>
      </c>
      <c r="E136" s="124">
        <v>212.9</v>
      </c>
      <c r="F136" s="11"/>
      <c r="G136" s="58" t="s">
        <v>139</v>
      </c>
      <c r="H136" s="110" t="s">
        <v>42</v>
      </c>
      <c r="I136" s="87"/>
    </row>
    <row r="137" spans="2:9" ht="31.5">
      <c r="B137" s="11">
        <v>2</v>
      </c>
      <c r="C137" s="11"/>
      <c r="D137" s="11" t="s">
        <v>121</v>
      </c>
      <c r="E137" s="124">
        <v>37.9</v>
      </c>
      <c r="F137" s="11"/>
      <c r="G137" s="58" t="s">
        <v>139</v>
      </c>
      <c r="H137" s="110" t="s">
        <v>147</v>
      </c>
      <c r="I137" s="87"/>
    </row>
    <row r="138" spans="2:9" ht="31.5">
      <c r="B138" s="11">
        <v>2</v>
      </c>
      <c r="C138" s="11">
        <v>220</v>
      </c>
      <c r="D138" s="11">
        <v>9</v>
      </c>
      <c r="E138" s="124">
        <v>10.9</v>
      </c>
      <c r="F138" s="11"/>
      <c r="G138" s="58" t="s">
        <v>139</v>
      </c>
      <c r="H138" s="110" t="s">
        <v>98</v>
      </c>
      <c r="I138" s="87"/>
    </row>
    <row r="139" spans="2:9" ht="31.5">
      <c r="B139" s="11"/>
      <c r="C139" s="11"/>
      <c r="D139" s="11" t="s">
        <v>122</v>
      </c>
      <c r="E139" s="124">
        <v>62.4</v>
      </c>
      <c r="F139" s="11"/>
      <c r="G139" s="58" t="s">
        <v>139</v>
      </c>
      <c r="H139" s="110" t="s">
        <v>142</v>
      </c>
      <c r="I139" s="87"/>
    </row>
    <row r="140" spans="2:9" ht="31.5">
      <c r="B140" s="204">
        <v>3</v>
      </c>
      <c r="C140" s="204">
        <v>301</v>
      </c>
      <c r="D140" s="204" t="s">
        <v>248</v>
      </c>
      <c r="E140" s="203">
        <v>87.1</v>
      </c>
      <c r="F140" s="204">
        <v>13</v>
      </c>
      <c r="G140" s="205" t="s">
        <v>41</v>
      </c>
      <c r="H140" s="209" t="s">
        <v>249</v>
      </c>
      <c r="I140" s="91" t="s">
        <v>353</v>
      </c>
    </row>
    <row r="141" spans="2:9" ht="16.5">
      <c r="B141" s="204"/>
      <c r="C141" s="204"/>
      <c r="D141" s="204"/>
      <c r="E141" s="203"/>
      <c r="F141" s="204"/>
      <c r="G141" s="205"/>
      <c r="H141" s="209"/>
      <c r="I141" s="92" t="s">
        <v>250</v>
      </c>
    </row>
    <row r="142" spans="2:9" ht="16.5">
      <c r="B142" s="204"/>
      <c r="C142" s="204"/>
      <c r="D142" s="204"/>
      <c r="E142" s="203"/>
      <c r="F142" s="204"/>
      <c r="G142" s="205"/>
      <c r="H142" s="209"/>
      <c r="I142" s="92" t="s">
        <v>251</v>
      </c>
    </row>
    <row r="143" spans="2:9" ht="16.5">
      <c r="B143" s="204"/>
      <c r="C143" s="204"/>
      <c r="D143" s="204"/>
      <c r="E143" s="203"/>
      <c r="F143" s="204"/>
      <c r="G143" s="205"/>
      <c r="H143" s="209"/>
      <c r="I143" s="92" t="s">
        <v>252</v>
      </c>
    </row>
    <row r="144" spans="2:9" ht="16.5">
      <c r="B144" s="204"/>
      <c r="C144" s="204"/>
      <c r="D144" s="204"/>
      <c r="E144" s="203"/>
      <c r="F144" s="204"/>
      <c r="G144" s="205"/>
      <c r="H144" s="209"/>
      <c r="I144" s="92" t="s">
        <v>253</v>
      </c>
    </row>
    <row r="145" spans="2:9" ht="16.5">
      <c r="B145" s="204"/>
      <c r="C145" s="204"/>
      <c r="D145" s="204"/>
      <c r="E145" s="203"/>
      <c r="F145" s="204"/>
      <c r="G145" s="205"/>
      <c r="H145" s="209"/>
      <c r="I145" s="92" t="s">
        <v>254</v>
      </c>
    </row>
    <row r="146" spans="2:9" ht="16.5">
      <c r="B146" s="204"/>
      <c r="C146" s="204"/>
      <c r="D146" s="204"/>
      <c r="E146" s="203"/>
      <c r="F146" s="204"/>
      <c r="G146" s="205"/>
      <c r="H146" s="209"/>
      <c r="I146" s="92" t="s">
        <v>255</v>
      </c>
    </row>
    <row r="147" spans="2:9" ht="16.5">
      <c r="B147" s="204"/>
      <c r="C147" s="204"/>
      <c r="D147" s="204"/>
      <c r="E147" s="203"/>
      <c r="F147" s="204"/>
      <c r="G147" s="205"/>
      <c r="H147" s="209"/>
      <c r="I147" s="92" t="s">
        <v>256</v>
      </c>
    </row>
    <row r="148" spans="2:9" ht="16.5">
      <c r="B148" s="204"/>
      <c r="C148" s="204"/>
      <c r="D148" s="204"/>
      <c r="E148" s="203"/>
      <c r="F148" s="204"/>
      <c r="G148" s="205"/>
      <c r="H148" s="209"/>
      <c r="I148" s="92" t="s">
        <v>257</v>
      </c>
    </row>
    <row r="149" spans="2:9" ht="16.5">
      <c r="B149" s="204"/>
      <c r="C149" s="204"/>
      <c r="D149" s="204"/>
      <c r="E149" s="203"/>
      <c r="F149" s="204"/>
      <c r="G149" s="205"/>
      <c r="H149" s="209"/>
      <c r="I149" s="92" t="s">
        <v>258</v>
      </c>
    </row>
    <row r="150" spans="2:9" ht="16.5">
      <c r="B150" s="204"/>
      <c r="C150" s="204"/>
      <c r="D150" s="204"/>
      <c r="E150" s="203"/>
      <c r="F150" s="204"/>
      <c r="G150" s="205"/>
      <c r="H150" s="209"/>
      <c r="I150" s="92" t="s">
        <v>259</v>
      </c>
    </row>
    <row r="151" spans="2:9" ht="94.5">
      <c r="B151" s="204"/>
      <c r="C151" s="204"/>
      <c r="D151" s="204"/>
      <c r="E151" s="203"/>
      <c r="F151" s="204"/>
      <c r="G151" s="205"/>
      <c r="H151" s="209"/>
      <c r="I151" s="93" t="s">
        <v>354</v>
      </c>
    </row>
    <row r="152" spans="2:9" ht="31.5">
      <c r="B152" s="204">
        <v>3</v>
      </c>
      <c r="C152" s="204">
        <v>303</v>
      </c>
      <c r="D152" s="204" t="s">
        <v>260</v>
      </c>
      <c r="E152" s="203">
        <v>88.6</v>
      </c>
      <c r="F152" s="204">
        <v>13</v>
      </c>
      <c r="G152" s="205" t="s">
        <v>41</v>
      </c>
      <c r="H152" s="210" t="s">
        <v>261</v>
      </c>
      <c r="I152" s="93" t="s">
        <v>353</v>
      </c>
    </row>
    <row r="153" spans="2:9" ht="16.5">
      <c r="B153" s="204"/>
      <c r="C153" s="204"/>
      <c r="D153" s="204"/>
      <c r="E153" s="203"/>
      <c r="F153" s="204"/>
      <c r="G153" s="205"/>
      <c r="H153" s="210"/>
      <c r="I153" s="92" t="s">
        <v>250</v>
      </c>
    </row>
    <row r="154" spans="2:9" ht="16.5">
      <c r="B154" s="204"/>
      <c r="C154" s="204"/>
      <c r="D154" s="204"/>
      <c r="E154" s="203"/>
      <c r="F154" s="204"/>
      <c r="G154" s="205"/>
      <c r="H154" s="210"/>
      <c r="I154" s="92" t="s">
        <v>251</v>
      </c>
    </row>
    <row r="155" spans="2:9" ht="16.5">
      <c r="B155" s="204"/>
      <c r="C155" s="204"/>
      <c r="D155" s="204"/>
      <c r="E155" s="203"/>
      <c r="F155" s="204"/>
      <c r="G155" s="205"/>
      <c r="H155" s="210"/>
      <c r="I155" s="92" t="s">
        <v>252</v>
      </c>
    </row>
    <row r="156" spans="2:9" ht="16.5">
      <c r="B156" s="204"/>
      <c r="C156" s="204"/>
      <c r="D156" s="204"/>
      <c r="E156" s="203"/>
      <c r="F156" s="204"/>
      <c r="G156" s="205"/>
      <c r="H156" s="210"/>
      <c r="I156" s="92" t="s">
        <v>253</v>
      </c>
    </row>
    <row r="157" spans="2:9" ht="16.5">
      <c r="B157" s="204"/>
      <c r="C157" s="204"/>
      <c r="D157" s="204"/>
      <c r="E157" s="203"/>
      <c r="F157" s="204"/>
      <c r="G157" s="205"/>
      <c r="H157" s="210"/>
      <c r="I157" s="92" t="s">
        <v>254</v>
      </c>
    </row>
    <row r="158" spans="2:9" ht="16.5">
      <c r="B158" s="204"/>
      <c r="C158" s="204"/>
      <c r="D158" s="204"/>
      <c r="E158" s="203"/>
      <c r="F158" s="204"/>
      <c r="G158" s="205"/>
      <c r="H158" s="210"/>
      <c r="I158" s="92" t="s">
        <v>255</v>
      </c>
    </row>
    <row r="159" spans="2:9" ht="16.5">
      <c r="B159" s="204"/>
      <c r="C159" s="204"/>
      <c r="D159" s="204"/>
      <c r="E159" s="203"/>
      <c r="F159" s="204"/>
      <c r="G159" s="205"/>
      <c r="H159" s="210"/>
      <c r="I159" s="92" t="s">
        <v>256</v>
      </c>
    </row>
    <row r="160" spans="2:9" ht="16.5">
      <c r="B160" s="204"/>
      <c r="C160" s="204"/>
      <c r="D160" s="204"/>
      <c r="E160" s="203"/>
      <c r="F160" s="204"/>
      <c r="G160" s="205"/>
      <c r="H160" s="210"/>
      <c r="I160" s="92" t="s">
        <v>257</v>
      </c>
    </row>
    <row r="161" spans="2:9" ht="16.5">
      <c r="B161" s="204"/>
      <c r="C161" s="204"/>
      <c r="D161" s="204"/>
      <c r="E161" s="203"/>
      <c r="F161" s="204"/>
      <c r="G161" s="205"/>
      <c r="H161" s="210"/>
      <c r="I161" s="92" t="s">
        <v>258</v>
      </c>
    </row>
    <row r="162" spans="2:9" ht="16.5">
      <c r="B162" s="204"/>
      <c r="C162" s="204"/>
      <c r="D162" s="204"/>
      <c r="E162" s="203"/>
      <c r="F162" s="204"/>
      <c r="G162" s="205"/>
      <c r="H162" s="210"/>
      <c r="I162" s="92" t="s">
        <v>259</v>
      </c>
    </row>
    <row r="163" spans="2:9" ht="63">
      <c r="B163" s="204"/>
      <c r="C163" s="204"/>
      <c r="D163" s="204"/>
      <c r="E163" s="203"/>
      <c r="F163" s="204"/>
      <c r="G163" s="205"/>
      <c r="H163" s="210"/>
      <c r="I163" s="93" t="s">
        <v>355</v>
      </c>
    </row>
    <row r="164" spans="2:9" ht="31.5">
      <c r="B164" s="204">
        <v>3</v>
      </c>
      <c r="C164" s="204">
        <v>305</v>
      </c>
      <c r="D164" s="204">
        <v>5</v>
      </c>
      <c r="E164" s="203">
        <v>77.9</v>
      </c>
      <c r="F164" s="204">
        <v>30</v>
      </c>
      <c r="G164" s="205" t="s">
        <v>41</v>
      </c>
      <c r="H164" s="110" t="s">
        <v>262</v>
      </c>
      <c r="I164" s="207" t="s">
        <v>264</v>
      </c>
    </row>
    <row r="165" spans="2:9" ht="63">
      <c r="B165" s="204"/>
      <c r="C165" s="204"/>
      <c r="D165" s="204"/>
      <c r="E165" s="203"/>
      <c r="F165" s="204"/>
      <c r="G165" s="205"/>
      <c r="H165" s="110" t="s">
        <v>263</v>
      </c>
      <c r="I165" s="207"/>
    </row>
    <row r="166" spans="2:9" ht="31.5">
      <c r="B166" s="204">
        <v>3</v>
      </c>
      <c r="C166" s="204">
        <v>307</v>
      </c>
      <c r="D166" s="204">
        <v>37</v>
      </c>
      <c r="E166" s="203">
        <v>76.6</v>
      </c>
      <c r="F166" s="204">
        <v>13</v>
      </c>
      <c r="G166" s="205" t="s">
        <v>41</v>
      </c>
      <c r="H166" s="209" t="s">
        <v>265</v>
      </c>
      <c r="I166" s="91" t="s">
        <v>353</v>
      </c>
    </row>
    <row r="167" spans="2:9" ht="16.5">
      <c r="B167" s="204"/>
      <c r="C167" s="204"/>
      <c r="D167" s="204"/>
      <c r="E167" s="203"/>
      <c r="F167" s="204"/>
      <c r="G167" s="205"/>
      <c r="H167" s="209"/>
      <c r="I167" s="92" t="s">
        <v>250</v>
      </c>
    </row>
    <row r="168" spans="2:9" ht="16.5">
      <c r="B168" s="204"/>
      <c r="C168" s="204"/>
      <c r="D168" s="204"/>
      <c r="E168" s="203"/>
      <c r="F168" s="204"/>
      <c r="G168" s="205"/>
      <c r="H168" s="209"/>
      <c r="I168" s="92" t="s">
        <v>251</v>
      </c>
    </row>
    <row r="169" spans="2:9" ht="16.5">
      <c r="B169" s="204"/>
      <c r="C169" s="204"/>
      <c r="D169" s="204"/>
      <c r="E169" s="203"/>
      <c r="F169" s="204"/>
      <c r="G169" s="205"/>
      <c r="H169" s="209"/>
      <c r="I169" s="92" t="s">
        <v>252</v>
      </c>
    </row>
    <row r="170" spans="2:9" ht="16.5">
      <c r="B170" s="204"/>
      <c r="C170" s="204"/>
      <c r="D170" s="204"/>
      <c r="E170" s="203"/>
      <c r="F170" s="204"/>
      <c r="G170" s="205"/>
      <c r="H170" s="209"/>
      <c r="I170" s="92" t="s">
        <v>253</v>
      </c>
    </row>
    <row r="171" spans="2:9" ht="16.5">
      <c r="B171" s="204"/>
      <c r="C171" s="204"/>
      <c r="D171" s="204"/>
      <c r="E171" s="203"/>
      <c r="F171" s="204"/>
      <c r="G171" s="205"/>
      <c r="H171" s="209"/>
      <c r="I171" s="92" t="s">
        <v>254</v>
      </c>
    </row>
    <row r="172" spans="2:9" ht="16.5">
      <c r="B172" s="204"/>
      <c r="C172" s="204"/>
      <c r="D172" s="204"/>
      <c r="E172" s="203"/>
      <c r="F172" s="204"/>
      <c r="G172" s="205"/>
      <c r="H172" s="209"/>
      <c r="I172" s="92" t="s">
        <v>255</v>
      </c>
    </row>
    <row r="173" spans="2:9" ht="16.5">
      <c r="B173" s="204"/>
      <c r="C173" s="204"/>
      <c r="D173" s="204"/>
      <c r="E173" s="203"/>
      <c r="F173" s="204"/>
      <c r="G173" s="205"/>
      <c r="H173" s="209"/>
      <c r="I173" s="92" t="s">
        <v>256</v>
      </c>
    </row>
    <row r="174" spans="2:9" ht="16.5">
      <c r="B174" s="204"/>
      <c r="C174" s="204"/>
      <c r="D174" s="204"/>
      <c r="E174" s="203"/>
      <c r="F174" s="204"/>
      <c r="G174" s="205"/>
      <c r="H174" s="209"/>
      <c r="I174" s="92" t="s">
        <v>257</v>
      </c>
    </row>
    <row r="175" spans="2:9" ht="16.5">
      <c r="B175" s="204"/>
      <c r="C175" s="204"/>
      <c r="D175" s="204"/>
      <c r="E175" s="203"/>
      <c r="F175" s="204"/>
      <c r="G175" s="205"/>
      <c r="H175" s="209"/>
      <c r="I175" s="92" t="s">
        <v>258</v>
      </c>
    </row>
    <row r="176" spans="2:9" ht="16.5">
      <c r="B176" s="204"/>
      <c r="C176" s="204"/>
      <c r="D176" s="204"/>
      <c r="E176" s="203"/>
      <c r="F176" s="204"/>
      <c r="G176" s="205"/>
      <c r="H176" s="209"/>
      <c r="I176" s="92" t="s">
        <v>259</v>
      </c>
    </row>
    <row r="177" spans="2:9" ht="78.75">
      <c r="B177" s="204"/>
      <c r="C177" s="204"/>
      <c r="D177" s="204"/>
      <c r="E177" s="203"/>
      <c r="F177" s="204"/>
      <c r="G177" s="205"/>
      <c r="H177" s="209"/>
      <c r="I177" s="93" t="s">
        <v>356</v>
      </c>
    </row>
    <row r="178" spans="2:9" ht="47.25">
      <c r="B178" s="204">
        <v>3</v>
      </c>
      <c r="C178" s="204">
        <v>308</v>
      </c>
      <c r="D178" s="204">
        <v>36</v>
      </c>
      <c r="E178" s="203">
        <v>18.1</v>
      </c>
      <c r="F178" s="204"/>
      <c r="G178" s="205" t="s">
        <v>139</v>
      </c>
      <c r="H178" s="206" t="s">
        <v>266</v>
      </c>
      <c r="I178" s="91" t="s">
        <v>357</v>
      </c>
    </row>
    <row r="179" spans="2:9" ht="31.5">
      <c r="B179" s="204"/>
      <c r="C179" s="204"/>
      <c r="D179" s="204"/>
      <c r="E179" s="203"/>
      <c r="F179" s="204"/>
      <c r="G179" s="205"/>
      <c r="H179" s="206"/>
      <c r="I179" s="93" t="s">
        <v>358</v>
      </c>
    </row>
    <row r="180" spans="2:9" ht="31.5">
      <c r="B180" s="204">
        <v>3</v>
      </c>
      <c r="C180" s="204" t="s">
        <v>267</v>
      </c>
      <c r="D180" s="204">
        <v>33</v>
      </c>
      <c r="E180" s="203" t="s">
        <v>268</v>
      </c>
      <c r="F180" s="204">
        <v>13</v>
      </c>
      <c r="G180" s="205" t="s">
        <v>41</v>
      </c>
      <c r="H180" s="209" t="s">
        <v>269</v>
      </c>
      <c r="I180" s="91" t="s">
        <v>353</v>
      </c>
    </row>
    <row r="181" spans="2:9" ht="16.5">
      <c r="B181" s="204"/>
      <c r="C181" s="204"/>
      <c r="D181" s="204"/>
      <c r="E181" s="203"/>
      <c r="F181" s="204"/>
      <c r="G181" s="205"/>
      <c r="H181" s="209"/>
      <c r="I181" s="92" t="s">
        <v>250</v>
      </c>
    </row>
    <row r="182" spans="2:9" ht="16.5">
      <c r="B182" s="204"/>
      <c r="C182" s="204"/>
      <c r="D182" s="204"/>
      <c r="E182" s="203"/>
      <c r="F182" s="204"/>
      <c r="G182" s="205"/>
      <c r="H182" s="209"/>
      <c r="I182" s="92" t="s">
        <v>251</v>
      </c>
    </row>
    <row r="183" spans="2:9" ht="16.5">
      <c r="B183" s="204"/>
      <c r="C183" s="204"/>
      <c r="D183" s="204"/>
      <c r="E183" s="203"/>
      <c r="F183" s="204"/>
      <c r="G183" s="205"/>
      <c r="H183" s="209"/>
      <c r="I183" s="92" t="s">
        <v>252</v>
      </c>
    </row>
    <row r="184" spans="2:9" ht="16.5">
      <c r="B184" s="204"/>
      <c r="C184" s="204"/>
      <c r="D184" s="204"/>
      <c r="E184" s="203"/>
      <c r="F184" s="204"/>
      <c r="G184" s="205"/>
      <c r="H184" s="209"/>
      <c r="I184" s="92" t="s">
        <v>253</v>
      </c>
    </row>
    <row r="185" spans="2:9" ht="16.5">
      <c r="B185" s="204"/>
      <c r="C185" s="204"/>
      <c r="D185" s="204"/>
      <c r="E185" s="203"/>
      <c r="F185" s="204"/>
      <c r="G185" s="205"/>
      <c r="H185" s="209"/>
      <c r="I185" s="92" t="s">
        <v>254</v>
      </c>
    </row>
    <row r="186" spans="2:9" ht="16.5">
      <c r="B186" s="204"/>
      <c r="C186" s="204"/>
      <c r="D186" s="204"/>
      <c r="E186" s="203"/>
      <c r="F186" s="204"/>
      <c r="G186" s="205"/>
      <c r="H186" s="209"/>
      <c r="I186" s="92" t="s">
        <v>255</v>
      </c>
    </row>
    <row r="187" spans="2:9" ht="16.5">
      <c r="B187" s="204"/>
      <c r="C187" s="204"/>
      <c r="D187" s="204"/>
      <c r="E187" s="203"/>
      <c r="F187" s="204"/>
      <c r="G187" s="205"/>
      <c r="H187" s="209"/>
      <c r="I187" s="92" t="s">
        <v>256</v>
      </c>
    </row>
    <row r="188" spans="2:9" ht="16.5">
      <c r="B188" s="204"/>
      <c r="C188" s="204"/>
      <c r="D188" s="204"/>
      <c r="E188" s="203"/>
      <c r="F188" s="204"/>
      <c r="G188" s="205"/>
      <c r="H188" s="209"/>
      <c r="I188" s="92" t="s">
        <v>257</v>
      </c>
    </row>
    <row r="189" spans="2:9" ht="16.5">
      <c r="B189" s="204"/>
      <c r="C189" s="204"/>
      <c r="D189" s="204"/>
      <c r="E189" s="203"/>
      <c r="F189" s="204"/>
      <c r="G189" s="205"/>
      <c r="H189" s="209"/>
      <c r="I189" s="92" t="s">
        <v>258</v>
      </c>
    </row>
    <row r="190" spans="2:9" ht="16.5">
      <c r="B190" s="204"/>
      <c r="C190" s="204"/>
      <c r="D190" s="204"/>
      <c r="E190" s="203"/>
      <c r="F190" s="204"/>
      <c r="G190" s="205"/>
      <c r="H190" s="209"/>
      <c r="I190" s="92" t="s">
        <v>259</v>
      </c>
    </row>
    <row r="191" spans="2:9" ht="94.5">
      <c r="B191" s="204"/>
      <c r="C191" s="204"/>
      <c r="D191" s="204"/>
      <c r="E191" s="203"/>
      <c r="F191" s="204"/>
      <c r="G191" s="205"/>
      <c r="H191" s="209"/>
      <c r="I191" s="93" t="s">
        <v>359</v>
      </c>
    </row>
    <row r="192" spans="2:9" ht="31.5">
      <c r="B192" s="204">
        <v>3</v>
      </c>
      <c r="C192" s="204" t="s">
        <v>270</v>
      </c>
      <c r="D192" s="204" t="s">
        <v>124</v>
      </c>
      <c r="E192" s="203">
        <v>75.9</v>
      </c>
      <c r="F192" s="204">
        <v>13</v>
      </c>
      <c r="G192" s="205" t="s">
        <v>41</v>
      </c>
      <c r="H192" s="210" t="s">
        <v>271</v>
      </c>
      <c r="I192" s="91" t="s">
        <v>353</v>
      </c>
    </row>
    <row r="193" spans="2:9" ht="16.5">
      <c r="B193" s="204"/>
      <c r="C193" s="204"/>
      <c r="D193" s="204"/>
      <c r="E193" s="203"/>
      <c r="F193" s="204"/>
      <c r="G193" s="205"/>
      <c r="H193" s="210"/>
      <c r="I193" s="92" t="s">
        <v>250</v>
      </c>
    </row>
    <row r="194" spans="2:9" ht="16.5">
      <c r="B194" s="204"/>
      <c r="C194" s="204"/>
      <c r="D194" s="204"/>
      <c r="E194" s="203"/>
      <c r="F194" s="204"/>
      <c r="G194" s="205"/>
      <c r="H194" s="210"/>
      <c r="I194" s="92" t="s">
        <v>251</v>
      </c>
    </row>
    <row r="195" spans="2:9" ht="16.5">
      <c r="B195" s="204"/>
      <c r="C195" s="204"/>
      <c r="D195" s="204"/>
      <c r="E195" s="203"/>
      <c r="F195" s="204"/>
      <c r="G195" s="205"/>
      <c r="H195" s="210"/>
      <c r="I195" s="92" t="s">
        <v>252</v>
      </c>
    </row>
    <row r="196" spans="2:9" ht="16.5">
      <c r="B196" s="204"/>
      <c r="C196" s="204"/>
      <c r="D196" s="204"/>
      <c r="E196" s="203"/>
      <c r="F196" s="204"/>
      <c r="G196" s="205"/>
      <c r="H196" s="210"/>
      <c r="I196" s="92" t="s">
        <v>253</v>
      </c>
    </row>
    <row r="197" spans="2:9" ht="16.5">
      <c r="B197" s="204"/>
      <c r="C197" s="204"/>
      <c r="D197" s="204"/>
      <c r="E197" s="203"/>
      <c r="F197" s="204"/>
      <c r="G197" s="205"/>
      <c r="H197" s="210"/>
      <c r="I197" s="92" t="s">
        <v>254</v>
      </c>
    </row>
    <row r="198" spans="2:9" ht="16.5">
      <c r="B198" s="204"/>
      <c r="C198" s="204"/>
      <c r="D198" s="204"/>
      <c r="E198" s="203"/>
      <c r="F198" s="204"/>
      <c r="G198" s="205"/>
      <c r="H198" s="210"/>
      <c r="I198" s="92" t="s">
        <v>255</v>
      </c>
    </row>
    <row r="199" spans="2:9" ht="16.5">
      <c r="B199" s="204"/>
      <c r="C199" s="204"/>
      <c r="D199" s="204"/>
      <c r="E199" s="203"/>
      <c r="F199" s="204"/>
      <c r="G199" s="205"/>
      <c r="H199" s="210"/>
      <c r="I199" s="92" t="s">
        <v>256</v>
      </c>
    </row>
    <row r="200" spans="2:9" ht="16.5">
      <c r="B200" s="204"/>
      <c r="C200" s="204"/>
      <c r="D200" s="204"/>
      <c r="E200" s="203"/>
      <c r="F200" s="204"/>
      <c r="G200" s="205"/>
      <c r="H200" s="210"/>
      <c r="I200" s="92" t="s">
        <v>257</v>
      </c>
    </row>
    <row r="201" spans="2:9" ht="16.5">
      <c r="B201" s="204"/>
      <c r="C201" s="204"/>
      <c r="D201" s="204"/>
      <c r="E201" s="203"/>
      <c r="F201" s="204"/>
      <c r="G201" s="205"/>
      <c r="H201" s="210"/>
      <c r="I201" s="92" t="s">
        <v>258</v>
      </c>
    </row>
    <row r="202" spans="2:9" ht="16.5">
      <c r="B202" s="204"/>
      <c r="C202" s="204"/>
      <c r="D202" s="204"/>
      <c r="E202" s="203"/>
      <c r="F202" s="204"/>
      <c r="G202" s="205"/>
      <c r="H202" s="210"/>
      <c r="I202" s="92" t="s">
        <v>259</v>
      </c>
    </row>
    <row r="203" spans="2:9" ht="141.75">
      <c r="B203" s="204"/>
      <c r="C203" s="204"/>
      <c r="D203" s="204"/>
      <c r="E203" s="203"/>
      <c r="F203" s="204"/>
      <c r="G203" s="205"/>
      <c r="H203" s="210"/>
      <c r="I203" s="93" t="s">
        <v>360</v>
      </c>
    </row>
    <row r="204" spans="2:9" ht="16.5">
      <c r="B204" s="204"/>
      <c r="C204" s="204"/>
      <c r="D204" s="204"/>
      <c r="E204" s="203"/>
      <c r="F204" s="204"/>
      <c r="G204" s="205"/>
      <c r="H204" s="210"/>
      <c r="I204" s="90"/>
    </row>
    <row r="205" spans="2:9" ht="63">
      <c r="B205" s="204">
        <v>3</v>
      </c>
      <c r="C205" s="204">
        <v>310</v>
      </c>
      <c r="D205" s="204">
        <v>32</v>
      </c>
      <c r="E205" s="203">
        <v>34.4</v>
      </c>
      <c r="F205" s="204">
        <v>5</v>
      </c>
      <c r="G205" s="205" t="s">
        <v>40</v>
      </c>
      <c r="H205" s="211" t="s">
        <v>272</v>
      </c>
      <c r="I205" s="91" t="s">
        <v>361</v>
      </c>
    </row>
    <row r="206" spans="2:9" ht="47.25">
      <c r="B206" s="204"/>
      <c r="C206" s="204"/>
      <c r="D206" s="204"/>
      <c r="E206" s="203"/>
      <c r="F206" s="204"/>
      <c r="G206" s="205"/>
      <c r="H206" s="211"/>
      <c r="I206" s="91" t="s">
        <v>362</v>
      </c>
    </row>
    <row r="207" spans="2:9" ht="63">
      <c r="B207" s="11">
        <v>3</v>
      </c>
      <c r="C207" s="11">
        <v>312</v>
      </c>
      <c r="D207" s="11" t="s">
        <v>125</v>
      </c>
      <c r="E207" s="124">
        <v>67.2</v>
      </c>
      <c r="F207" s="11"/>
      <c r="G207" s="58" t="s">
        <v>40</v>
      </c>
      <c r="H207" s="110" t="s">
        <v>273</v>
      </c>
      <c r="I207" s="87" t="s">
        <v>274</v>
      </c>
    </row>
    <row r="208" spans="2:9" ht="94.5">
      <c r="B208" s="11">
        <v>3</v>
      </c>
      <c r="C208" s="11">
        <v>313</v>
      </c>
      <c r="D208" s="11">
        <v>24</v>
      </c>
      <c r="E208" s="124">
        <v>48.7</v>
      </c>
      <c r="F208" s="11">
        <v>12</v>
      </c>
      <c r="G208" s="58" t="s">
        <v>41</v>
      </c>
      <c r="H208" s="110" t="s">
        <v>126</v>
      </c>
      <c r="I208" s="87" t="s">
        <v>7</v>
      </c>
    </row>
    <row r="209" spans="2:9" ht="94.5">
      <c r="B209" s="11">
        <v>3</v>
      </c>
      <c r="C209" s="11">
        <v>314</v>
      </c>
      <c r="D209" s="11">
        <v>23</v>
      </c>
      <c r="E209" s="124">
        <v>59.7</v>
      </c>
      <c r="F209" s="11">
        <v>12</v>
      </c>
      <c r="G209" s="58" t="s">
        <v>41</v>
      </c>
      <c r="H209" s="110" t="s">
        <v>126</v>
      </c>
      <c r="I209" s="87" t="s">
        <v>8</v>
      </c>
    </row>
    <row r="210" spans="2:9" ht="78.75">
      <c r="B210" s="11">
        <v>3</v>
      </c>
      <c r="C210" s="11">
        <v>315</v>
      </c>
      <c r="D210" s="11" t="s">
        <v>127</v>
      </c>
      <c r="E210" s="124">
        <v>34.7</v>
      </c>
      <c r="F210" s="11">
        <v>12</v>
      </c>
      <c r="G210" s="58" t="s">
        <v>41</v>
      </c>
      <c r="H210" s="110" t="s">
        <v>275</v>
      </c>
      <c r="I210" s="91" t="s">
        <v>363</v>
      </c>
    </row>
    <row r="211" spans="2:9" ht="94.5">
      <c r="B211" s="11">
        <v>3</v>
      </c>
      <c r="C211" s="11">
        <v>316</v>
      </c>
      <c r="D211" s="11" t="s">
        <v>128</v>
      </c>
      <c r="E211" s="124">
        <v>91.2</v>
      </c>
      <c r="F211" s="11">
        <v>30</v>
      </c>
      <c r="G211" s="58" t="s">
        <v>41</v>
      </c>
      <c r="H211" s="110" t="s">
        <v>0</v>
      </c>
      <c r="I211" s="87" t="s">
        <v>1</v>
      </c>
    </row>
    <row r="212" spans="2:9" ht="63">
      <c r="B212" s="204">
        <v>3</v>
      </c>
      <c r="C212" s="204">
        <v>317</v>
      </c>
      <c r="D212" s="204">
        <v>18</v>
      </c>
      <c r="E212" s="203">
        <v>11.3</v>
      </c>
      <c r="F212" s="204" t="s">
        <v>276</v>
      </c>
      <c r="G212" s="205" t="s">
        <v>40</v>
      </c>
      <c r="H212" s="206" t="s">
        <v>277</v>
      </c>
      <c r="I212" s="91" t="s">
        <v>364</v>
      </c>
    </row>
    <row r="213" spans="2:9" ht="47.25">
      <c r="B213" s="204"/>
      <c r="C213" s="204"/>
      <c r="D213" s="204"/>
      <c r="E213" s="203"/>
      <c r="F213" s="204"/>
      <c r="G213" s="205"/>
      <c r="H213" s="206"/>
      <c r="I213" s="91" t="s">
        <v>362</v>
      </c>
    </row>
    <row r="214" spans="2:9" ht="63">
      <c r="B214" s="11">
        <v>3</v>
      </c>
      <c r="C214" s="11">
        <v>318</v>
      </c>
      <c r="D214" s="11">
        <v>17</v>
      </c>
      <c r="E214" s="124">
        <v>10.6</v>
      </c>
      <c r="F214" s="11"/>
      <c r="G214" s="58" t="s">
        <v>40</v>
      </c>
      <c r="H214" s="110" t="s">
        <v>278</v>
      </c>
      <c r="I214" s="87" t="s">
        <v>132</v>
      </c>
    </row>
    <row r="215" spans="2:9" ht="31.5">
      <c r="B215" s="11">
        <v>3</v>
      </c>
      <c r="C215" s="11"/>
      <c r="D215" s="11" t="s">
        <v>115</v>
      </c>
      <c r="E215" s="124">
        <v>9.7</v>
      </c>
      <c r="F215" s="11"/>
      <c r="G215" s="58" t="s">
        <v>139</v>
      </c>
      <c r="H215" s="110" t="s">
        <v>146</v>
      </c>
      <c r="I215" s="87"/>
    </row>
    <row r="216" spans="2:9" ht="173.25">
      <c r="B216" s="204">
        <v>3</v>
      </c>
      <c r="C216" s="204">
        <v>319</v>
      </c>
      <c r="D216" s="204" t="s">
        <v>133</v>
      </c>
      <c r="E216" s="203">
        <v>87.8</v>
      </c>
      <c r="F216" s="204">
        <v>30</v>
      </c>
      <c r="G216" s="205" t="s">
        <v>41</v>
      </c>
      <c r="H216" s="206" t="s">
        <v>279</v>
      </c>
      <c r="I216" s="91" t="s">
        <v>365</v>
      </c>
    </row>
    <row r="217" spans="2:9" ht="47.25">
      <c r="B217" s="204"/>
      <c r="C217" s="204"/>
      <c r="D217" s="204"/>
      <c r="E217" s="203"/>
      <c r="F217" s="204"/>
      <c r="G217" s="205"/>
      <c r="H217" s="206"/>
      <c r="I217" s="91" t="s">
        <v>366</v>
      </c>
    </row>
    <row r="218" spans="2:9" ht="31.5">
      <c r="B218" s="11">
        <v>3</v>
      </c>
      <c r="C218" s="11">
        <v>320</v>
      </c>
      <c r="D218" s="11" t="s">
        <v>119</v>
      </c>
      <c r="E218" s="124">
        <v>34.42</v>
      </c>
      <c r="F218" s="11"/>
      <c r="G218" s="58" t="s">
        <v>139</v>
      </c>
      <c r="H218" s="110" t="s">
        <v>98</v>
      </c>
      <c r="I218" s="87"/>
    </row>
    <row r="219" spans="2:9" ht="31.5">
      <c r="B219" s="11">
        <v>3</v>
      </c>
      <c r="C219" s="11"/>
      <c r="D219" s="11" t="s">
        <v>134</v>
      </c>
      <c r="E219" s="124">
        <v>202.4</v>
      </c>
      <c r="F219" s="11"/>
      <c r="G219" s="58" t="s">
        <v>139</v>
      </c>
      <c r="H219" s="110" t="s">
        <v>42</v>
      </c>
      <c r="I219" s="87"/>
    </row>
    <row r="220" spans="2:9" ht="31.5">
      <c r="B220" s="11">
        <v>3</v>
      </c>
      <c r="C220" s="11"/>
      <c r="D220" s="11" t="s">
        <v>135</v>
      </c>
      <c r="E220" s="124">
        <v>37.9</v>
      </c>
      <c r="F220" s="11"/>
      <c r="G220" s="58" t="s">
        <v>139</v>
      </c>
      <c r="H220" s="110" t="s">
        <v>147</v>
      </c>
      <c r="I220" s="87"/>
    </row>
    <row r="221" spans="2:9" ht="31.5">
      <c r="B221" s="11">
        <v>3</v>
      </c>
      <c r="C221" s="11"/>
      <c r="D221" s="11" t="s">
        <v>122</v>
      </c>
      <c r="E221" s="124">
        <v>62.4</v>
      </c>
      <c r="F221" s="11"/>
      <c r="G221" s="58" t="s">
        <v>139</v>
      </c>
      <c r="H221" s="110" t="s">
        <v>142</v>
      </c>
      <c r="I221" s="87"/>
    </row>
    <row r="222" spans="2:9" ht="31.5">
      <c r="B222" s="14"/>
      <c r="C222" s="14"/>
      <c r="D222" s="14" t="s">
        <v>136</v>
      </c>
      <c r="E222" s="126">
        <v>788.6</v>
      </c>
      <c r="F222" s="14"/>
      <c r="G222" s="61" t="s">
        <v>139</v>
      </c>
      <c r="H222" s="112" t="s">
        <v>2</v>
      </c>
      <c r="I222" s="94"/>
    </row>
    <row r="223" spans="2:9" ht="16.5">
      <c r="B223" s="15" t="s">
        <v>43</v>
      </c>
      <c r="C223" s="16"/>
      <c r="D223" s="16"/>
      <c r="E223" s="133">
        <f>SUM(E87:E222)</f>
        <v>4561.42</v>
      </c>
      <c r="F223" s="11"/>
      <c r="G223" s="58"/>
      <c r="H223" s="110"/>
      <c r="I223" s="87"/>
    </row>
    <row r="225" spans="2:9" ht="45" customHeight="1">
      <c r="B225" s="21" t="s">
        <v>323</v>
      </c>
      <c r="C225" s="22"/>
      <c r="D225" s="22"/>
      <c r="E225" s="71"/>
      <c r="F225" s="35"/>
      <c r="G225" s="57" t="s">
        <v>23</v>
      </c>
      <c r="H225" s="109"/>
      <c r="I225" s="86"/>
    </row>
    <row r="226" spans="2:9" ht="36.75" customHeight="1">
      <c r="B226" s="169" t="s">
        <v>32</v>
      </c>
      <c r="C226" s="169" t="s">
        <v>33</v>
      </c>
      <c r="D226" s="169" t="s">
        <v>34</v>
      </c>
      <c r="E226" s="190" t="s">
        <v>35</v>
      </c>
      <c r="F226" s="169" t="s">
        <v>36</v>
      </c>
      <c r="G226" s="192" t="s">
        <v>37</v>
      </c>
      <c r="H226" s="194" t="s">
        <v>38</v>
      </c>
      <c r="I226" s="196" t="s">
        <v>39</v>
      </c>
    </row>
    <row r="227" spans="2:9" ht="30" customHeight="1">
      <c r="B227" s="170"/>
      <c r="C227" s="170"/>
      <c r="D227" s="170"/>
      <c r="E227" s="191"/>
      <c r="F227" s="170"/>
      <c r="G227" s="193"/>
      <c r="H227" s="195"/>
      <c r="I227" s="197"/>
    </row>
    <row r="228" spans="2:9" ht="72.75" customHeight="1">
      <c r="B228" s="141">
        <v>1.2</v>
      </c>
      <c r="C228" s="143"/>
      <c r="D228" s="143">
        <v>1</v>
      </c>
      <c r="E228" s="154">
        <v>630.1</v>
      </c>
      <c r="F228" s="143">
        <v>30</v>
      </c>
      <c r="G228" s="145" t="s">
        <v>41</v>
      </c>
      <c r="H228" s="147" t="s">
        <v>67</v>
      </c>
      <c r="I228" s="152" t="s">
        <v>286</v>
      </c>
    </row>
    <row r="229" spans="2:9" ht="59.25" customHeight="1">
      <c r="B229" s="142"/>
      <c r="C229" s="144"/>
      <c r="D229" s="144"/>
      <c r="E229" s="155"/>
      <c r="F229" s="144"/>
      <c r="G229" s="146"/>
      <c r="H229" s="148"/>
      <c r="I229" s="153"/>
    </row>
    <row r="230" spans="2:9" ht="59.25" customHeight="1">
      <c r="B230" s="141">
        <v>2</v>
      </c>
      <c r="C230" s="143"/>
      <c r="D230" s="143">
        <v>4</v>
      </c>
      <c r="E230" s="154">
        <v>74</v>
      </c>
      <c r="F230" s="143">
        <v>13</v>
      </c>
      <c r="G230" s="145" t="s">
        <v>41</v>
      </c>
      <c r="H230" s="107" t="s">
        <v>287</v>
      </c>
      <c r="I230" s="81" t="s">
        <v>324</v>
      </c>
    </row>
    <row r="231" spans="2:9" ht="59.25" customHeight="1">
      <c r="B231" s="142"/>
      <c r="C231" s="144"/>
      <c r="D231" s="144"/>
      <c r="E231" s="155"/>
      <c r="F231" s="144"/>
      <c r="G231" s="146"/>
      <c r="H231" s="107" t="s">
        <v>288</v>
      </c>
      <c r="I231" s="81" t="s">
        <v>325</v>
      </c>
    </row>
    <row r="232" spans="2:9" ht="59.25" customHeight="1">
      <c r="B232" s="17">
        <v>2</v>
      </c>
      <c r="C232" s="17"/>
      <c r="D232" s="17">
        <v>2</v>
      </c>
      <c r="E232" s="127">
        <v>5.9</v>
      </c>
      <c r="F232" s="17"/>
      <c r="G232" s="62" t="s">
        <v>41</v>
      </c>
      <c r="H232" s="113" t="s">
        <v>289</v>
      </c>
      <c r="I232" s="95" t="s">
        <v>290</v>
      </c>
    </row>
    <row r="233" spans="2:9" ht="59.25" customHeight="1">
      <c r="B233" s="30">
        <v>2</v>
      </c>
      <c r="C233" s="36"/>
      <c r="D233" s="36">
        <v>3</v>
      </c>
      <c r="E233" s="70">
        <v>5.9</v>
      </c>
      <c r="F233" s="36"/>
      <c r="G233" s="53" t="s">
        <v>40</v>
      </c>
      <c r="H233" s="107" t="s">
        <v>148</v>
      </c>
      <c r="I233" s="81" t="s">
        <v>326</v>
      </c>
    </row>
    <row r="234" spans="2:9" ht="59.25" customHeight="1">
      <c r="B234" s="30">
        <v>1.2</v>
      </c>
      <c r="C234" s="36"/>
      <c r="D234" s="36" t="s">
        <v>149</v>
      </c>
      <c r="E234" s="70">
        <f>83.3+26.6+6.2+13+38.3+15.2+26.6+24.9+34.6+62</f>
        <v>330.70000000000005</v>
      </c>
      <c r="F234" s="36"/>
      <c r="G234" s="52" t="s">
        <v>139</v>
      </c>
      <c r="H234" s="106" t="s">
        <v>130</v>
      </c>
      <c r="I234" s="81"/>
    </row>
    <row r="235" spans="2:9" ht="16.5">
      <c r="B235" s="135" t="s">
        <v>43</v>
      </c>
      <c r="C235" s="37"/>
      <c r="D235" s="37"/>
      <c r="E235" s="134">
        <f>SUM(E228:E234)</f>
        <v>1046.6</v>
      </c>
      <c r="F235" s="26"/>
      <c r="G235" s="55"/>
      <c r="H235" s="104"/>
      <c r="I235" s="79"/>
    </row>
    <row r="236" spans="2:9" ht="16.5">
      <c r="B236" s="38"/>
      <c r="C236" s="38"/>
      <c r="D236" s="38"/>
      <c r="E236" s="128"/>
      <c r="F236" s="34"/>
      <c r="G236" s="63"/>
      <c r="H236" s="114"/>
      <c r="I236" s="96"/>
    </row>
    <row r="237" spans="2:9" ht="16.5">
      <c r="B237" s="25"/>
      <c r="C237" s="25"/>
      <c r="D237" s="25"/>
      <c r="E237" s="123"/>
      <c r="F237" s="25"/>
      <c r="G237" s="64"/>
      <c r="H237" s="115"/>
      <c r="I237" s="97"/>
    </row>
    <row r="238" spans="2:9" ht="36" customHeight="1">
      <c r="B238" s="46" t="s">
        <v>330</v>
      </c>
      <c r="C238" s="22"/>
      <c r="D238" s="22"/>
      <c r="E238" s="71"/>
      <c r="F238" s="35"/>
      <c r="G238" s="65" t="s">
        <v>24</v>
      </c>
      <c r="H238" s="109"/>
      <c r="I238" s="86"/>
    </row>
    <row r="239" spans="2:9" ht="36.75" customHeight="1">
      <c r="B239" s="2">
        <v>1</v>
      </c>
      <c r="C239" s="18">
        <v>101</v>
      </c>
      <c r="D239" s="18"/>
      <c r="E239" s="129">
        <v>10.6</v>
      </c>
      <c r="F239" s="18"/>
      <c r="G239" s="2" t="s">
        <v>139</v>
      </c>
      <c r="H239" s="116" t="s">
        <v>25</v>
      </c>
      <c r="I239" s="98"/>
    </row>
    <row r="240" spans="2:9" ht="16.5">
      <c r="B240" s="2">
        <v>1</v>
      </c>
      <c r="C240" s="18">
        <v>102</v>
      </c>
      <c r="D240" s="18"/>
      <c r="E240" s="129">
        <v>16.5</v>
      </c>
      <c r="F240" s="18">
        <v>2</v>
      </c>
      <c r="G240" s="2" t="s">
        <v>139</v>
      </c>
      <c r="H240" s="116" t="s">
        <v>141</v>
      </c>
      <c r="I240" s="98"/>
    </row>
    <row r="241" spans="2:9" ht="16.5">
      <c r="B241" s="2">
        <v>1</v>
      </c>
      <c r="C241" s="18">
        <v>103</v>
      </c>
      <c r="D241" s="18"/>
      <c r="E241" s="129">
        <v>1.8</v>
      </c>
      <c r="F241" s="18">
        <v>1</v>
      </c>
      <c r="G241" s="2" t="s">
        <v>139</v>
      </c>
      <c r="H241" s="116" t="s">
        <v>146</v>
      </c>
      <c r="I241" s="98"/>
    </row>
    <row r="242" spans="2:9" ht="33">
      <c r="B242" s="2">
        <v>1</v>
      </c>
      <c r="C242" s="18">
        <v>104</v>
      </c>
      <c r="D242" s="18"/>
      <c r="E242" s="129">
        <v>14.8</v>
      </c>
      <c r="F242" s="18"/>
      <c r="G242" s="2" t="s">
        <v>139</v>
      </c>
      <c r="H242" s="116" t="s">
        <v>25</v>
      </c>
      <c r="I242" s="98"/>
    </row>
    <row r="243" spans="2:9" ht="132">
      <c r="B243" s="2">
        <v>1</v>
      </c>
      <c r="C243" s="18">
        <v>105</v>
      </c>
      <c r="D243" s="18"/>
      <c r="E243" s="129">
        <v>257</v>
      </c>
      <c r="F243" s="18">
        <v>15</v>
      </c>
      <c r="G243" s="54" t="s">
        <v>41</v>
      </c>
      <c r="H243" s="116" t="s">
        <v>9</v>
      </c>
      <c r="I243" s="98" t="s">
        <v>327</v>
      </c>
    </row>
    <row r="244" spans="2:9" ht="16.5">
      <c r="B244" s="2">
        <v>1</v>
      </c>
      <c r="C244" s="18">
        <v>106</v>
      </c>
      <c r="D244" s="18"/>
      <c r="E244" s="129">
        <v>33.1</v>
      </c>
      <c r="F244" s="18">
        <v>2</v>
      </c>
      <c r="G244" s="54" t="s">
        <v>41</v>
      </c>
      <c r="H244" s="116" t="s">
        <v>10</v>
      </c>
      <c r="I244" s="98" t="s">
        <v>328</v>
      </c>
    </row>
    <row r="245" spans="2:9" ht="124.5" customHeight="1">
      <c r="B245" s="2">
        <v>1</v>
      </c>
      <c r="C245" s="18">
        <v>107</v>
      </c>
      <c r="D245" s="18"/>
      <c r="E245" s="129">
        <v>50.5</v>
      </c>
      <c r="F245" s="18">
        <v>5</v>
      </c>
      <c r="G245" s="54" t="s">
        <v>41</v>
      </c>
      <c r="H245" s="116" t="s">
        <v>9</v>
      </c>
      <c r="I245" s="98" t="s">
        <v>329</v>
      </c>
    </row>
    <row r="246" spans="2:9" ht="16.5">
      <c r="B246" s="2">
        <v>1</v>
      </c>
      <c r="C246" s="18">
        <v>108</v>
      </c>
      <c r="D246" s="18"/>
      <c r="E246" s="129">
        <v>15.1</v>
      </c>
      <c r="F246" s="18"/>
      <c r="G246" s="2" t="s">
        <v>139</v>
      </c>
      <c r="H246" s="116" t="s">
        <v>80</v>
      </c>
      <c r="I246" s="98"/>
    </row>
    <row r="247" spans="2:9" ht="33">
      <c r="B247" s="2">
        <v>1</v>
      </c>
      <c r="C247" s="18">
        <v>109</v>
      </c>
      <c r="D247" s="18"/>
      <c r="E247" s="129">
        <v>16</v>
      </c>
      <c r="F247" s="18"/>
      <c r="G247" s="2" t="s">
        <v>139</v>
      </c>
      <c r="H247" s="116" t="s">
        <v>25</v>
      </c>
      <c r="I247" s="98"/>
    </row>
    <row r="248" spans="2:9" ht="16.5">
      <c r="B248" s="2">
        <v>1</v>
      </c>
      <c r="C248" s="18">
        <v>110</v>
      </c>
      <c r="D248" s="18"/>
      <c r="E248" s="129">
        <v>15.7</v>
      </c>
      <c r="F248" s="18"/>
      <c r="G248" s="2" t="s">
        <v>139</v>
      </c>
      <c r="H248" s="116" t="s">
        <v>11</v>
      </c>
      <c r="I248" s="98"/>
    </row>
    <row r="249" spans="2:9" ht="33">
      <c r="B249" s="2">
        <v>1</v>
      </c>
      <c r="C249" s="18">
        <v>111</v>
      </c>
      <c r="D249" s="18"/>
      <c r="E249" s="129">
        <v>81.1</v>
      </c>
      <c r="F249" s="18"/>
      <c r="G249" s="2" t="s">
        <v>139</v>
      </c>
      <c r="H249" s="116" t="s">
        <v>25</v>
      </c>
      <c r="I249" s="98"/>
    </row>
    <row r="250" spans="2:9" ht="33">
      <c r="B250" s="2">
        <v>1</v>
      </c>
      <c r="C250" s="18">
        <v>112</v>
      </c>
      <c r="D250" s="18"/>
      <c r="E250" s="129">
        <v>42.3</v>
      </c>
      <c r="F250" s="18"/>
      <c r="G250" s="2" t="s">
        <v>139</v>
      </c>
      <c r="H250" s="116" t="s">
        <v>25</v>
      </c>
      <c r="I250" s="98"/>
    </row>
    <row r="251" spans="2:9" ht="33">
      <c r="B251" s="2">
        <v>1</v>
      </c>
      <c r="C251" s="18">
        <v>113</v>
      </c>
      <c r="D251" s="18"/>
      <c r="E251" s="129">
        <v>100</v>
      </c>
      <c r="F251" s="18"/>
      <c r="G251" s="2" t="s">
        <v>139</v>
      </c>
      <c r="H251" s="116" t="s">
        <v>25</v>
      </c>
      <c r="I251" s="98"/>
    </row>
    <row r="252" spans="2:9" ht="66">
      <c r="B252" s="2">
        <v>1</v>
      </c>
      <c r="C252" s="18">
        <v>114</v>
      </c>
      <c r="D252" s="18"/>
      <c r="E252" s="129">
        <v>45.8</v>
      </c>
      <c r="F252" s="18">
        <v>7</v>
      </c>
      <c r="G252" s="66" t="s">
        <v>41</v>
      </c>
      <c r="H252" s="116" t="s">
        <v>373</v>
      </c>
      <c r="I252" s="98" t="s">
        <v>291</v>
      </c>
    </row>
    <row r="253" spans="2:9" ht="16.5">
      <c r="B253" s="2"/>
      <c r="C253" s="18"/>
      <c r="D253" s="121" t="s">
        <v>374</v>
      </c>
      <c r="E253" s="130">
        <f>3.2+9.7</f>
        <v>12.899999999999999</v>
      </c>
      <c r="F253" s="121"/>
      <c r="G253" s="2" t="s">
        <v>139</v>
      </c>
      <c r="H253" s="121" t="s">
        <v>143</v>
      </c>
      <c r="I253" s="98"/>
    </row>
    <row r="254" spans="2:9" ht="16.5">
      <c r="B254" s="2"/>
      <c r="C254" s="18"/>
      <c r="D254" s="121" t="s">
        <v>108</v>
      </c>
      <c r="E254" s="130">
        <v>99.3</v>
      </c>
      <c r="F254" s="121"/>
      <c r="G254" s="2" t="s">
        <v>139</v>
      </c>
      <c r="H254" s="121" t="s">
        <v>42</v>
      </c>
      <c r="I254" s="98"/>
    </row>
    <row r="255" spans="2:9" ht="16.5">
      <c r="B255" s="2"/>
      <c r="C255" s="18"/>
      <c r="D255" s="121" t="s">
        <v>375</v>
      </c>
      <c r="E255" s="130">
        <f>17.7+17.7</f>
        <v>35.4</v>
      </c>
      <c r="F255" s="121"/>
      <c r="G255" s="2" t="s">
        <v>139</v>
      </c>
      <c r="H255" s="121" t="s">
        <v>26</v>
      </c>
      <c r="I255" s="98"/>
    </row>
    <row r="256" spans="2:9" ht="33">
      <c r="B256" s="2">
        <v>2</v>
      </c>
      <c r="C256" s="18">
        <v>201</v>
      </c>
      <c r="D256" s="18"/>
      <c r="E256" s="129">
        <v>101.5</v>
      </c>
      <c r="F256" s="18">
        <v>15</v>
      </c>
      <c r="G256" s="66" t="s">
        <v>41</v>
      </c>
      <c r="H256" s="116" t="s">
        <v>12</v>
      </c>
      <c r="I256" s="98" t="s">
        <v>292</v>
      </c>
    </row>
    <row r="257" spans="2:9" ht="49.5">
      <c r="B257" s="2">
        <v>2</v>
      </c>
      <c r="C257" s="18">
        <v>202</v>
      </c>
      <c r="D257" s="18"/>
      <c r="E257" s="129">
        <v>16</v>
      </c>
      <c r="F257" s="18"/>
      <c r="G257" s="2" t="s">
        <v>139</v>
      </c>
      <c r="H257" s="116" t="s">
        <v>13</v>
      </c>
      <c r="I257" s="98"/>
    </row>
    <row r="258" spans="2:9" ht="49.5">
      <c r="B258" s="2">
        <v>2</v>
      </c>
      <c r="C258" s="18">
        <v>203</v>
      </c>
      <c r="D258" s="18"/>
      <c r="E258" s="129">
        <v>88.9</v>
      </c>
      <c r="F258" s="18">
        <v>15</v>
      </c>
      <c r="G258" s="54" t="s">
        <v>41</v>
      </c>
      <c r="H258" s="116" t="s">
        <v>293</v>
      </c>
      <c r="I258" s="98" t="s">
        <v>294</v>
      </c>
    </row>
    <row r="259" spans="2:9" ht="33">
      <c r="B259" s="2">
        <v>2</v>
      </c>
      <c r="C259" s="18">
        <v>204</v>
      </c>
      <c r="D259" s="18"/>
      <c r="E259" s="129">
        <v>101.8</v>
      </c>
      <c r="F259" s="18">
        <v>15</v>
      </c>
      <c r="G259" s="54" t="s">
        <v>41</v>
      </c>
      <c r="H259" s="116" t="s">
        <v>14</v>
      </c>
      <c r="I259" s="98" t="s">
        <v>295</v>
      </c>
    </row>
    <row r="260" spans="2:9" ht="30" customHeight="1">
      <c r="B260" s="2">
        <v>2</v>
      </c>
      <c r="C260" s="18">
        <v>205</v>
      </c>
      <c r="D260" s="18"/>
      <c r="E260" s="129">
        <v>50.4</v>
      </c>
      <c r="F260" s="18">
        <v>20</v>
      </c>
      <c r="G260" s="67" t="s">
        <v>40</v>
      </c>
      <c r="H260" s="116" t="s">
        <v>15</v>
      </c>
      <c r="I260" s="98" t="s">
        <v>296</v>
      </c>
    </row>
    <row r="261" spans="2:9" ht="33">
      <c r="B261" s="2">
        <v>2</v>
      </c>
      <c r="C261" s="18">
        <v>206</v>
      </c>
      <c r="D261" s="18"/>
      <c r="E261" s="129">
        <v>32.5</v>
      </c>
      <c r="F261" s="18">
        <v>15</v>
      </c>
      <c r="G261" s="2" t="s">
        <v>139</v>
      </c>
      <c r="H261" s="116" t="s">
        <v>16</v>
      </c>
      <c r="I261" s="98" t="s">
        <v>297</v>
      </c>
    </row>
    <row r="262" spans="2:9" ht="132">
      <c r="B262" s="2">
        <v>2</v>
      </c>
      <c r="C262" s="2">
        <v>207</v>
      </c>
      <c r="D262" s="2"/>
      <c r="E262" s="129">
        <v>66.2</v>
      </c>
      <c r="F262" s="2">
        <v>15</v>
      </c>
      <c r="G262" s="54" t="s">
        <v>41</v>
      </c>
      <c r="H262" s="116" t="s">
        <v>298</v>
      </c>
      <c r="I262" s="98" t="s">
        <v>299</v>
      </c>
    </row>
    <row r="263" spans="2:9" ht="49.5">
      <c r="B263" s="2">
        <v>2</v>
      </c>
      <c r="C263" s="2">
        <v>208</v>
      </c>
      <c r="D263" s="2"/>
      <c r="E263" s="129">
        <v>16.4</v>
      </c>
      <c r="F263" s="2"/>
      <c r="G263" s="67" t="s">
        <v>139</v>
      </c>
      <c r="H263" s="116" t="s">
        <v>17</v>
      </c>
      <c r="I263" s="98"/>
    </row>
    <row r="264" spans="2:9" ht="33">
      <c r="B264" s="2">
        <v>2</v>
      </c>
      <c r="C264" s="2">
        <v>209</v>
      </c>
      <c r="D264" s="2"/>
      <c r="E264" s="129">
        <v>15.7</v>
      </c>
      <c r="F264" s="2"/>
      <c r="G264" s="67" t="s">
        <v>40</v>
      </c>
      <c r="H264" s="117" t="s">
        <v>18</v>
      </c>
      <c r="I264" s="98" t="s">
        <v>300</v>
      </c>
    </row>
    <row r="265" spans="2:9" ht="49.5">
      <c r="B265" s="2">
        <v>2</v>
      </c>
      <c r="C265" s="2">
        <v>210</v>
      </c>
      <c r="D265" s="2"/>
      <c r="E265" s="129">
        <v>85.3</v>
      </c>
      <c r="F265" s="2">
        <v>15</v>
      </c>
      <c r="G265" s="54" t="s">
        <v>41</v>
      </c>
      <c r="H265" s="117" t="s">
        <v>293</v>
      </c>
      <c r="I265" s="98" t="s">
        <v>301</v>
      </c>
    </row>
    <row r="266" spans="2:9" ht="33">
      <c r="B266" s="2">
        <v>2</v>
      </c>
      <c r="C266" s="2">
        <v>211</v>
      </c>
      <c r="D266" s="2"/>
      <c r="E266" s="129">
        <v>29.3</v>
      </c>
      <c r="F266" s="2"/>
      <c r="G266" s="67" t="s">
        <v>139</v>
      </c>
      <c r="H266" s="117" t="s">
        <v>19</v>
      </c>
      <c r="I266" s="98"/>
    </row>
    <row r="267" spans="2:9" ht="49.5">
      <c r="B267" s="2">
        <v>2</v>
      </c>
      <c r="C267" s="2">
        <v>212</v>
      </c>
      <c r="D267" s="2"/>
      <c r="E267" s="129">
        <v>88.2</v>
      </c>
      <c r="F267" s="2">
        <v>15</v>
      </c>
      <c r="G267" s="54" t="s">
        <v>41</v>
      </c>
      <c r="H267" s="117" t="s">
        <v>293</v>
      </c>
      <c r="I267" s="98" t="s">
        <v>302</v>
      </c>
    </row>
    <row r="268" spans="2:9" ht="30">
      <c r="B268" s="28">
        <v>2</v>
      </c>
      <c r="C268" s="28">
        <v>209</v>
      </c>
      <c r="D268" s="28">
        <v>13</v>
      </c>
      <c r="E268" s="52">
        <v>15.7</v>
      </c>
      <c r="F268" s="28"/>
      <c r="G268" s="67" t="s">
        <v>40</v>
      </c>
      <c r="H268" s="118" t="s">
        <v>18</v>
      </c>
      <c r="I268" s="79" t="s">
        <v>300</v>
      </c>
    </row>
    <row r="269" spans="2:9" ht="45">
      <c r="B269" s="28">
        <v>2</v>
      </c>
      <c r="C269" s="28">
        <v>210</v>
      </c>
      <c r="D269" s="28">
        <v>14</v>
      </c>
      <c r="E269" s="52">
        <v>85.3</v>
      </c>
      <c r="F269" s="28">
        <v>15</v>
      </c>
      <c r="G269" s="54" t="s">
        <v>41</v>
      </c>
      <c r="H269" s="118" t="s">
        <v>293</v>
      </c>
      <c r="I269" s="79" t="s">
        <v>301</v>
      </c>
    </row>
    <row r="270" spans="2:9" ht="30">
      <c r="B270" s="28">
        <v>2</v>
      </c>
      <c r="C270" s="28">
        <v>211</v>
      </c>
      <c r="D270" s="28" t="s">
        <v>115</v>
      </c>
      <c r="E270" s="52">
        <f>14.4+14.9</f>
        <v>29.3</v>
      </c>
      <c r="F270" s="28"/>
      <c r="G270" s="68" t="s">
        <v>139</v>
      </c>
      <c r="H270" s="118" t="s">
        <v>19</v>
      </c>
      <c r="I270" s="79"/>
    </row>
    <row r="271" spans="2:9" ht="45">
      <c r="B271" s="28">
        <v>2</v>
      </c>
      <c r="C271" s="28">
        <v>212</v>
      </c>
      <c r="D271" s="28">
        <v>17</v>
      </c>
      <c r="E271" s="52">
        <v>88.2</v>
      </c>
      <c r="F271" s="28">
        <v>15</v>
      </c>
      <c r="G271" s="54" t="s">
        <v>41</v>
      </c>
      <c r="H271" s="118" t="s">
        <v>293</v>
      </c>
      <c r="I271" s="79" t="s">
        <v>302</v>
      </c>
    </row>
    <row r="272" spans="2:9" ht="16.5">
      <c r="B272" s="28">
        <v>2</v>
      </c>
      <c r="C272" s="28">
        <v>213</v>
      </c>
      <c r="D272" s="28">
        <v>18</v>
      </c>
      <c r="E272" s="52">
        <v>16.2</v>
      </c>
      <c r="F272" s="28"/>
      <c r="G272" s="68" t="s">
        <v>40</v>
      </c>
      <c r="H272" s="118" t="s">
        <v>20</v>
      </c>
      <c r="I272" s="79" t="s">
        <v>300</v>
      </c>
    </row>
    <row r="273" spans="2:9" ht="16.5">
      <c r="B273" s="28"/>
      <c r="C273" s="28"/>
      <c r="D273" s="28" t="s">
        <v>21</v>
      </c>
      <c r="E273" s="52">
        <v>87.3</v>
      </c>
      <c r="F273" s="28"/>
      <c r="G273" s="55" t="s">
        <v>139</v>
      </c>
      <c r="H273" s="104" t="s">
        <v>42</v>
      </c>
      <c r="I273" s="79"/>
    </row>
    <row r="274" spans="2:9" ht="16.5">
      <c r="B274" s="28"/>
      <c r="C274" s="28"/>
      <c r="D274" s="28" t="s">
        <v>22</v>
      </c>
      <c r="E274" s="52">
        <f>17.7+17.7</f>
        <v>35.4</v>
      </c>
      <c r="F274" s="28"/>
      <c r="G274" s="55" t="s">
        <v>139</v>
      </c>
      <c r="H274" s="104" t="s">
        <v>26</v>
      </c>
      <c r="I274" s="79"/>
    </row>
    <row r="275" spans="2:9" ht="30">
      <c r="B275" s="28"/>
      <c r="C275" s="28"/>
      <c r="D275" s="47" t="s">
        <v>331</v>
      </c>
      <c r="E275" s="52">
        <v>185.6</v>
      </c>
      <c r="F275" s="28"/>
      <c r="G275" s="55" t="s">
        <v>139</v>
      </c>
      <c r="H275" s="104" t="s">
        <v>332</v>
      </c>
      <c r="I275" s="75"/>
    </row>
    <row r="276" spans="2:9" ht="16.5">
      <c r="B276" s="33" t="s">
        <v>43</v>
      </c>
      <c r="C276" s="28"/>
      <c r="D276" s="28"/>
      <c r="E276" s="136">
        <f>SUM(E239:E275)</f>
        <v>2083.1000000000004</v>
      </c>
      <c r="F276" s="26"/>
      <c r="G276" s="55"/>
      <c r="H276" s="104"/>
      <c r="I276" s="79"/>
    </row>
    <row r="279" spans="1:9" s="3" customFormat="1" ht="37.5" customHeight="1">
      <c r="A279" s="25"/>
      <c r="B279" s="69" t="s">
        <v>367</v>
      </c>
      <c r="C279" s="39"/>
      <c r="D279" s="40"/>
      <c r="E279" s="72"/>
      <c r="F279" s="40"/>
      <c r="G279" s="69" t="s">
        <v>44</v>
      </c>
      <c r="H279" s="119"/>
      <c r="I279" s="99"/>
    </row>
    <row r="280" spans="1:9" s="4" customFormat="1" ht="36.75" customHeight="1">
      <c r="A280" s="41"/>
      <c r="B280" s="169" t="s">
        <v>32</v>
      </c>
      <c r="C280" s="198" t="s">
        <v>33</v>
      </c>
      <c r="D280" s="198" t="s">
        <v>34</v>
      </c>
      <c r="E280" s="190" t="s">
        <v>35</v>
      </c>
      <c r="F280" s="169" t="s">
        <v>36</v>
      </c>
      <c r="G280" s="171" t="s">
        <v>37</v>
      </c>
      <c r="H280" s="173" t="s">
        <v>38</v>
      </c>
      <c r="I280" s="175" t="s">
        <v>39</v>
      </c>
    </row>
    <row r="281" spans="1:9" s="5" customFormat="1" ht="47.25" customHeight="1">
      <c r="A281" s="24"/>
      <c r="B281" s="170"/>
      <c r="C281" s="199"/>
      <c r="D281" s="199"/>
      <c r="E281" s="191"/>
      <c r="F281" s="170"/>
      <c r="G281" s="172"/>
      <c r="H281" s="174"/>
      <c r="I281" s="176"/>
    </row>
    <row r="282" spans="1:9" s="3" customFormat="1" ht="45">
      <c r="A282" s="25"/>
      <c r="B282" s="26">
        <v>1</v>
      </c>
      <c r="C282" s="26"/>
      <c r="D282" s="26"/>
      <c r="E282" s="52">
        <v>152.1</v>
      </c>
      <c r="F282" s="26"/>
      <c r="G282" s="55" t="s">
        <v>139</v>
      </c>
      <c r="H282" s="104" t="s">
        <v>66</v>
      </c>
      <c r="I282" s="100" t="s">
        <v>195</v>
      </c>
    </row>
    <row r="283" spans="1:9" s="3" customFormat="1" ht="16.5">
      <c r="A283" s="25"/>
      <c r="B283" s="48" t="s">
        <v>43</v>
      </c>
      <c r="C283" s="28"/>
      <c r="D283" s="28"/>
      <c r="E283" s="136">
        <f>SUM(E282:E282)</f>
        <v>152.1</v>
      </c>
      <c r="F283" s="26"/>
      <c r="G283" s="55"/>
      <c r="H283" s="104"/>
      <c r="I283" s="79"/>
    </row>
  </sheetData>
  <sheetProtection/>
  <mergeCells count="216">
    <mergeCell ref="H216:H217"/>
    <mergeCell ref="B212:B213"/>
    <mergeCell ref="C212:C213"/>
    <mergeCell ref="B216:B217"/>
    <mergeCell ref="C216:C217"/>
    <mergeCell ref="D216:D217"/>
    <mergeCell ref="E216:E217"/>
    <mergeCell ref="F216:F217"/>
    <mergeCell ref="G216:G217"/>
    <mergeCell ref="B205:B206"/>
    <mergeCell ref="C205:C206"/>
    <mergeCell ref="D205:D206"/>
    <mergeCell ref="E205:E206"/>
    <mergeCell ref="F205:F206"/>
    <mergeCell ref="H212:H213"/>
    <mergeCell ref="G192:G204"/>
    <mergeCell ref="D212:D213"/>
    <mergeCell ref="E212:E213"/>
    <mergeCell ref="F212:F213"/>
    <mergeCell ref="G212:G213"/>
    <mergeCell ref="H192:H204"/>
    <mergeCell ref="H180:H191"/>
    <mergeCell ref="B178:B179"/>
    <mergeCell ref="C178:C179"/>
    <mergeCell ref="G205:G206"/>
    <mergeCell ref="H205:H206"/>
    <mergeCell ref="B192:B204"/>
    <mergeCell ref="C192:C204"/>
    <mergeCell ref="D192:D204"/>
    <mergeCell ref="E192:E204"/>
    <mergeCell ref="F192:F204"/>
    <mergeCell ref="B180:B191"/>
    <mergeCell ref="C180:C191"/>
    <mergeCell ref="D180:D191"/>
    <mergeCell ref="E180:E191"/>
    <mergeCell ref="F180:F191"/>
    <mergeCell ref="G180:G191"/>
    <mergeCell ref="B166:B177"/>
    <mergeCell ref="C166:C177"/>
    <mergeCell ref="D166:D177"/>
    <mergeCell ref="E166:E177"/>
    <mergeCell ref="F166:F177"/>
    <mergeCell ref="H178:H179"/>
    <mergeCell ref="G164:G165"/>
    <mergeCell ref="D178:D179"/>
    <mergeCell ref="E178:E179"/>
    <mergeCell ref="F178:F179"/>
    <mergeCell ref="G178:G179"/>
    <mergeCell ref="I164:I165"/>
    <mergeCell ref="H152:H163"/>
    <mergeCell ref="B140:B151"/>
    <mergeCell ref="C140:C151"/>
    <mergeCell ref="G166:G177"/>
    <mergeCell ref="H166:H177"/>
    <mergeCell ref="B164:B165"/>
    <mergeCell ref="C164:C165"/>
    <mergeCell ref="D164:D165"/>
    <mergeCell ref="E164:E165"/>
    <mergeCell ref="F164:F165"/>
    <mergeCell ref="B152:B163"/>
    <mergeCell ref="C152:C163"/>
    <mergeCell ref="D152:D163"/>
    <mergeCell ref="E152:E163"/>
    <mergeCell ref="F152:F163"/>
    <mergeCell ref="G152:G163"/>
    <mergeCell ref="B133:B134"/>
    <mergeCell ref="C133:C134"/>
    <mergeCell ref="D133:D134"/>
    <mergeCell ref="E133:E134"/>
    <mergeCell ref="F133:F134"/>
    <mergeCell ref="G133:G134"/>
    <mergeCell ref="G102:G103"/>
    <mergeCell ref="I102:I103"/>
    <mergeCell ref="D140:D151"/>
    <mergeCell ref="E140:E151"/>
    <mergeCell ref="F140:F151"/>
    <mergeCell ref="G140:G151"/>
    <mergeCell ref="H140:H151"/>
    <mergeCell ref="H99:H100"/>
    <mergeCell ref="C89:C90"/>
    <mergeCell ref="D89:D90"/>
    <mergeCell ref="H133:H134"/>
    <mergeCell ref="I99:I100"/>
    <mergeCell ref="B102:B103"/>
    <mergeCell ref="C102:C103"/>
    <mergeCell ref="D102:D103"/>
    <mergeCell ref="E102:E103"/>
    <mergeCell ref="F102:F103"/>
    <mergeCell ref="B99:B100"/>
    <mergeCell ref="C99:C100"/>
    <mergeCell ref="D99:D100"/>
    <mergeCell ref="E99:E100"/>
    <mergeCell ref="F99:F100"/>
    <mergeCell ref="G99:G100"/>
    <mergeCell ref="G230:G231"/>
    <mergeCell ref="E230:E231"/>
    <mergeCell ref="B230:B231"/>
    <mergeCell ref="F230:F231"/>
    <mergeCell ref="D230:D231"/>
    <mergeCell ref="C230:C231"/>
    <mergeCell ref="H85:H86"/>
    <mergeCell ref="I85:I86"/>
    <mergeCell ref="E89:E90"/>
    <mergeCell ref="F89:F90"/>
    <mergeCell ref="G89:G90"/>
    <mergeCell ref="H89:H90"/>
    <mergeCell ref="E85:E86"/>
    <mergeCell ref="F85:F86"/>
    <mergeCell ref="G85:G86"/>
    <mergeCell ref="I89:I90"/>
    <mergeCell ref="A1:I1"/>
    <mergeCell ref="B76:B77"/>
    <mergeCell ref="C76:C77"/>
    <mergeCell ref="D76:D77"/>
    <mergeCell ref="E76:E77"/>
    <mergeCell ref="C68:C69"/>
    <mergeCell ref="D68:D69"/>
    <mergeCell ref="E68:E69"/>
    <mergeCell ref="I6:I7"/>
    <mergeCell ref="B6:B7"/>
    <mergeCell ref="G78:G79"/>
    <mergeCell ref="B280:B281"/>
    <mergeCell ref="C280:C281"/>
    <mergeCell ref="D280:D281"/>
    <mergeCell ref="E280:E281"/>
    <mergeCell ref="B226:B227"/>
    <mergeCell ref="C226:C227"/>
    <mergeCell ref="B85:B86"/>
    <mergeCell ref="C85:C86"/>
    <mergeCell ref="D85:D86"/>
    <mergeCell ref="H78:H79"/>
    <mergeCell ref="F68:F69"/>
    <mergeCell ref="G68:G69"/>
    <mergeCell ref="H68:H69"/>
    <mergeCell ref="B78:B79"/>
    <mergeCell ref="C78:C79"/>
    <mergeCell ref="E78:E79"/>
    <mergeCell ref="B68:B69"/>
    <mergeCell ref="D78:D79"/>
    <mergeCell ref="F76:F77"/>
    <mergeCell ref="D226:D227"/>
    <mergeCell ref="E226:E227"/>
    <mergeCell ref="F226:F227"/>
    <mergeCell ref="G226:G227"/>
    <mergeCell ref="H226:H227"/>
    <mergeCell ref="I226:I227"/>
    <mergeCell ref="E6:E7"/>
    <mergeCell ref="G6:G7"/>
    <mergeCell ref="H6:H7"/>
    <mergeCell ref="F6:F7"/>
    <mergeCell ref="C6:C7"/>
    <mergeCell ref="D6:D7"/>
    <mergeCell ref="G29:G30"/>
    <mergeCell ref="F52:F53"/>
    <mergeCell ref="G52:G53"/>
    <mergeCell ref="G31:G32"/>
    <mergeCell ref="D46:D48"/>
    <mergeCell ref="E46:E48"/>
    <mergeCell ref="F46:F48"/>
    <mergeCell ref="E37:E38"/>
    <mergeCell ref="F37:F38"/>
    <mergeCell ref="G37:G38"/>
    <mergeCell ref="B46:B48"/>
    <mergeCell ref="C46:C48"/>
    <mergeCell ref="H31:H32"/>
    <mergeCell ref="I31:I32"/>
    <mergeCell ref="F280:F281"/>
    <mergeCell ref="G280:G281"/>
    <mergeCell ref="H280:H281"/>
    <mergeCell ref="I280:I281"/>
    <mergeCell ref="F78:F79"/>
    <mergeCell ref="H76:H77"/>
    <mergeCell ref="C31:C32"/>
    <mergeCell ref="D31:D32"/>
    <mergeCell ref="E31:E32"/>
    <mergeCell ref="F31:F32"/>
    <mergeCell ref="D29:D30"/>
    <mergeCell ref="E29:E30"/>
    <mergeCell ref="F29:F30"/>
    <mergeCell ref="I76:I77"/>
    <mergeCell ref="H37:H38"/>
    <mergeCell ref="I37:I38"/>
    <mergeCell ref="G76:G77"/>
    <mergeCell ref="I52:I53"/>
    <mergeCell ref="H46:H48"/>
    <mergeCell ref="I46:I48"/>
    <mergeCell ref="C16:C17"/>
    <mergeCell ref="C29:C30"/>
    <mergeCell ref="E16:E17"/>
    <mergeCell ref="D16:D17"/>
    <mergeCell ref="I16:I17"/>
    <mergeCell ref="C37:C38"/>
    <mergeCell ref="D37:D38"/>
    <mergeCell ref="H16:H17"/>
    <mergeCell ref="H29:H30"/>
    <mergeCell ref="I29:I30"/>
    <mergeCell ref="I228:I229"/>
    <mergeCell ref="B16:B17"/>
    <mergeCell ref="B228:B229"/>
    <mergeCell ref="C228:C229"/>
    <mergeCell ref="G16:G17"/>
    <mergeCell ref="F16:F17"/>
    <mergeCell ref="D228:D229"/>
    <mergeCell ref="E228:E229"/>
    <mergeCell ref="D52:D53"/>
    <mergeCell ref="E52:E53"/>
    <mergeCell ref="B52:B53"/>
    <mergeCell ref="C52:C53"/>
    <mergeCell ref="F228:F229"/>
    <mergeCell ref="G228:G229"/>
    <mergeCell ref="H228:H229"/>
    <mergeCell ref="B29:B30"/>
    <mergeCell ref="G46:G48"/>
    <mergeCell ref="H52:H53"/>
    <mergeCell ref="B37:B38"/>
    <mergeCell ref="B31:B32"/>
  </mergeCells>
  <printOptions/>
  <pageMargins left="0.3937007874015748" right="0.3937007874015748" top="0.3937007874015748" bottom="0.3937007874015748" header="0.31496062992125984" footer="0.31496062992125984"/>
  <pageSetup horizontalDpi="600" verticalDpi="600" orientation="landscape" paperSize="9" scale="85"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Горюнов</dc:creator>
  <cp:keywords/>
  <dc:description/>
  <cp:lastModifiedBy>Вика</cp:lastModifiedBy>
  <cp:lastPrinted>2014-12-15T02:43:05Z</cp:lastPrinted>
  <dcterms:created xsi:type="dcterms:W3CDTF">2014-01-15T10:10:04Z</dcterms:created>
  <dcterms:modified xsi:type="dcterms:W3CDTF">2021-11-15T03:57:40Z</dcterms:modified>
  <cp:category/>
  <cp:version/>
  <cp:contentType/>
  <cp:contentStatus/>
</cp:coreProperties>
</file>